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11 Economic Performance\Economic Reports\QERs\Sept\Sept 2024\"/>
    </mc:Choice>
  </mc:AlternateContent>
  <xr:revisionPtr revIDLastSave="0" documentId="13_ncr:1_{A6E255FE-7937-4EFE-976E-D14B0D14D7B1}" xr6:coauthVersionLast="47" xr6:coauthVersionMax="47" xr10:uidLastSave="{00000000-0000-0000-0000-000000000000}"/>
  <bookViews>
    <workbookView xWindow="5070" yWindow="3180" windowWidth="21600" windowHeight="11295" xr2:uid="{684B0ED0-ED32-450B-A34E-944E44DEA435}"/>
  </bookViews>
  <sheets>
    <sheet name="Figure 1" sheetId="14" r:id="rId1"/>
    <sheet name="Figure 2" sheetId="5" r:id="rId2"/>
    <sheet name="Table 1" sheetId="12" r:id="rId3"/>
    <sheet name="Figure 3" sheetId="9" r:id="rId4"/>
    <sheet name="Table 2" sheetId="6" r:id="rId5"/>
    <sheet name="Figure 4" sheetId="8" r:id="rId6"/>
    <sheet name="Figure 5" sheetId="2" r:id="rId7"/>
    <sheet name="Table 3" sheetId="3" r:id="rId8"/>
    <sheet name="Figure 6" sheetId="4" r:id="rId9"/>
    <sheet name="Figure 7" sheetId="10" r:id="rId10"/>
    <sheet name="Figure 8" sheetId="13" r:id="rId11"/>
    <sheet name="Figure 10" sheetId="27" r:id="rId12"/>
    <sheet name="Table 4" sheetId="28" r:id="rId13"/>
    <sheet name="Table 5" sheetId="29" r:id="rId14"/>
    <sheet name="Table 6" sheetId="30" r:id="rId15"/>
    <sheet name="Table 7" sheetId="31" r:id="rId16"/>
    <sheet name="Figure 11" sheetId="15" r:id="rId17"/>
    <sheet name="Figure 12" sheetId="16" r:id="rId18"/>
    <sheet name="Figure 13" sheetId="17" r:id="rId19"/>
    <sheet name="Table 8" sheetId="18" r:id="rId20"/>
    <sheet name="Figure 14" sheetId="19" r:id="rId21"/>
    <sheet name="Table 9" sheetId="20" r:id="rId22"/>
    <sheet name="Table 10" sheetId="21" r:id="rId23"/>
    <sheet name="Figure 15" sheetId="22" r:id="rId24"/>
    <sheet name="Table 11" sheetId="23" r:id="rId25"/>
    <sheet name="Table 12" sheetId="24" r:id="rId26"/>
    <sheet name="Table 13" sheetId="25" r:id="rId27"/>
    <sheet name="Table 14" sheetId="26" r:id="rId28"/>
    <sheet name="Table 15" sheetId="32" r:id="rId29"/>
    <sheet name="Figure 16" sheetId="33" r:id="rId30"/>
    <sheet name="Table 16 " sheetId="34" r:id="rId31"/>
    <sheet name="Table 17" sheetId="35" r:id="rId32"/>
    <sheet name="Table 18" sheetId="36" r:id="rId33"/>
    <sheet name="Table 19" sheetId="37" r:id="rId34"/>
    <sheet name="Figure 17" sheetId="38" r:id="rId35"/>
    <sheet name="Figure 18" sheetId="39" r:id="rId36"/>
    <sheet name="Table 20" sheetId="40" r:id="rId37"/>
    <sheet name="Figure 19" sheetId="41" r:id="rId38"/>
    <sheet name="Table 21" sheetId="42" r:id="rId39"/>
    <sheet name="Table 22" sheetId="43" r:id="rId40"/>
    <sheet name="Table 23" sheetId="44" r:id="rId41"/>
    <sheet name="Table 24" sheetId="45" r:id="rId42"/>
    <sheet name="Table 25" sheetId="46" r:id="rId43"/>
    <sheet name="Table 26" sheetId="47" r:id="rId44"/>
    <sheet name="Figure 21" sheetId="48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1_1" localSheetId="3">#REF!</definedName>
    <definedName name="_1_1" localSheetId="2">#REF!</definedName>
    <definedName name="_1_1">#REF!</definedName>
    <definedName name="_10_9" localSheetId="3">#REF!</definedName>
    <definedName name="_10_9" localSheetId="2">#REF!</definedName>
    <definedName name="_10_9">#REF!</definedName>
    <definedName name="_2_10" localSheetId="3">#REF!</definedName>
    <definedName name="_2_10" localSheetId="2">#REF!</definedName>
    <definedName name="_2_10">#REF!</definedName>
    <definedName name="_3_2" localSheetId="3">#REF!</definedName>
    <definedName name="_3_2" localSheetId="2">#REF!</definedName>
    <definedName name="_3_2">#REF!</definedName>
    <definedName name="_4_3" localSheetId="3">#REF!</definedName>
    <definedName name="_4_3" localSheetId="2">#REF!</definedName>
    <definedName name="_4_3">#REF!</definedName>
    <definedName name="_5_4" localSheetId="3">#REF!</definedName>
    <definedName name="_5_4" localSheetId="2">#REF!</definedName>
    <definedName name="_5_4">#REF!</definedName>
    <definedName name="_6_5" localSheetId="3">#REF!</definedName>
    <definedName name="_6_5" localSheetId="2">#REF!</definedName>
    <definedName name="_6_5">#REF!</definedName>
    <definedName name="_7_6" localSheetId="3">#REF!</definedName>
    <definedName name="_7_6" localSheetId="2">#REF!</definedName>
    <definedName name="_7_6">#REF!</definedName>
    <definedName name="_8_7" localSheetId="3">#REF!</definedName>
    <definedName name="_8_7" localSheetId="2">#REF!</definedName>
    <definedName name="_8_7">#REF!</definedName>
    <definedName name="_9_8" localSheetId="3">#REF!</definedName>
    <definedName name="_9_8" localSheetId="2">#REF!</definedName>
    <definedName name="_9_8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37">#REF!</definedName>
    <definedName name="AccountX" localSheetId="38">#REF!</definedName>
    <definedName name="AccountX" localSheetId="39">#REF!</definedName>
    <definedName name="AccountX" localSheetId="40">#REF!</definedName>
    <definedName name="AccountX" localSheetId="41">#REF!</definedName>
    <definedName name="AccountX" localSheetId="42">#REF!</definedName>
    <definedName name="AccountX" localSheetId="43">#REF!</definedName>
    <definedName name="AccountX">#REF!</definedName>
    <definedName name="Acct_Type">'[1]FormattedTB-En'!$U$8:$U$12500</definedName>
    <definedName name="Acct_TypeX" localSheetId="37">#REF!</definedName>
    <definedName name="Acct_TypeX" localSheetId="38">#REF!</definedName>
    <definedName name="Acct_TypeX" localSheetId="39">#REF!</definedName>
    <definedName name="Acct_TypeX" localSheetId="40">#REF!</definedName>
    <definedName name="Acct_TypeX" localSheetId="41">#REF!</definedName>
    <definedName name="Acct_TypeX" localSheetId="42">#REF!</definedName>
    <definedName name="Acct_TypeX" localSheetId="43">#REF!</definedName>
    <definedName name="Acct_TypeX">#REF!</definedName>
    <definedName name="ADjul10">'[1]Financials-En'!$F$295:$V$295</definedName>
    <definedName name="ADjul10X" localSheetId="37">#REF!</definedName>
    <definedName name="ADjul10X" localSheetId="38">#REF!</definedName>
    <definedName name="ADjul10X" localSheetId="39">#REF!</definedName>
    <definedName name="ADjul10X" localSheetId="40">#REF!</definedName>
    <definedName name="ADjul10X" localSheetId="41">#REF!</definedName>
    <definedName name="ADjul10X" localSheetId="42">#REF!</definedName>
    <definedName name="ADjul10X" localSheetId="43">#REF!</definedName>
    <definedName name="ADjul10X">#REF!</definedName>
    <definedName name="ADjun10">'[1]Financials-En'!$F$292:$V$292</definedName>
    <definedName name="ADjun10X" localSheetId="37">#REF!</definedName>
    <definedName name="ADjun10X" localSheetId="38">#REF!</definedName>
    <definedName name="ADjun10X" localSheetId="39">#REF!</definedName>
    <definedName name="ADjun10X" localSheetId="40">#REF!</definedName>
    <definedName name="ADjun10X" localSheetId="41">#REF!</definedName>
    <definedName name="ADjun10X" localSheetId="42">#REF!</definedName>
    <definedName name="ADjun10X" localSheetId="43">#REF!</definedName>
    <definedName name="ADjun10X">#REF!</definedName>
    <definedName name="Adjustment">'[1]FormattedTB-En'!$Q$8:$Q$12500</definedName>
    <definedName name="AdjustmentX" localSheetId="37">#REF!</definedName>
    <definedName name="AdjustmentX" localSheetId="38">#REF!</definedName>
    <definedName name="AdjustmentX" localSheetId="39">#REF!</definedName>
    <definedName name="AdjustmentX" localSheetId="40">#REF!</definedName>
    <definedName name="AdjustmentX" localSheetId="41">#REF!</definedName>
    <definedName name="AdjustmentX" localSheetId="42">#REF!</definedName>
    <definedName name="AdjustmentX" localSheetId="43">#REF!</definedName>
    <definedName name="AdjustmentX">#REF!</definedName>
    <definedName name="ALLGROUPS" localSheetId="37">#REF!</definedName>
    <definedName name="ALLGROUPS" localSheetId="38">#REF!</definedName>
    <definedName name="ALLGROUPS" localSheetId="39">#REF!</definedName>
    <definedName name="ALLGROUPS" localSheetId="40">#REF!</definedName>
    <definedName name="ALLGROUPS" localSheetId="41">#REF!</definedName>
    <definedName name="ALLGROUPS" localSheetId="42">#REF!</definedName>
    <definedName name="ALLGROUPS" localSheetId="43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37">#REF!</definedName>
    <definedName name="as" localSheetId="38">#REF!</definedName>
    <definedName name="as" localSheetId="39">#REF!</definedName>
    <definedName name="as" localSheetId="40">#REF!</definedName>
    <definedName name="as" localSheetId="41">#REF!</definedName>
    <definedName name="as" localSheetId="42">#REF!</definedName>
    <definedName name="as" localSheetId="43">#REF!</definedName>
    <definedName name="as">#REF!</definedName>
    <definedName name="Assets">'[1]FormattedTB-En'!$AT$7</definedName>
    <definedName name="balance" localSheetId="37">#REF!</definedName>
    <definedName name="balance" localSheetId="38">#REF!</definedName>
    <definedName name="balance" localSheetId="39">#REF!</definedName>
    <definedName name="balance" localSheetId="40">#REF!</definedName>
    <definedName name="balance" localSheetId="41">#REF!</definedName>
    <definedName name="balance" localSheetId="42">#REF!</definedName>
    <definedName name="balance" localSheetId="43">#REF!</definedName>
    <definedName name="balance">#REF!</definedName>
    <definedName name="BECREV4">'[4]dropdown codes'!$E$1:$E$5055</definedName>
    <definedName name="blah">'[5]FormattedTB-En'!$G$8:$G$12500</definedName>
    <definedName name="BLAH2">'[6]FormattedTB-En'!$G$8:$G$12500</definedName>
    <definedName name="BLAH3">'[6]FormattedTB-En'!$S$8:$S$12500</definedName>
    <definedName name="Cashflow">'[7]FSG Entity'!$O$59:$O$69</definedName>
    <definedName name="CategoryX" localSheetId="37">#REF!</definedName>
    <definedName name="CategoryX" localSheetId="38">#REF!</definedName>
    <definedName name="CategoryX" localSheetId="39">#REF!</definedName>
    <definedName name="CategoryX" localSheetId="40">#REF!</definedName>
    <definedName name="CategoryX" localSheetId="41">#REF!</definedName>
    <definedName name="CategoryX" localSheetId="42">#REF!</definedName>
    <definedName name="CategoryX" localSheetId="43">#REF!</definedName>
    <definedName name="CategoryX">#REF!</definedName>
    <definedName name="CFNote">'[1]FormattedTB-En'!$E$8:$E$12500</definedName>
    <definedName name="CFNoteX" localSheetId="37">#REF!</definedName>
    <definedName name="CFNoteX" localSheetId="38">#REF!</definedName>
    <definedName name="CFNoteX" localSheetId="39">#REF!</definedName>
    <definedName name="CFNoteX" localSheetId="40">#REF!</definedName>
    <definedName name="CFNoteX" localSheetId="41">#REF!</definedName>
    <definedName name="CFNoteX" localSheetId="42">#REF!</definedName>
    <definedName name="CFNoteX" localSheetId="43">#REF!</definedName>
    <definedName name="CFNoteX">#REF!</definedName>
    <definedName name="Cjul10">'[1]Financials-En'!$F$279:$V$279</definedName>
    <definedName name="Cjul10X" localSheetId="37">#REF!</definedName>
    <definedName name="Cjul10X" localSheetId="38">#REF!</definedName>
    <definedName name="Cjul10X" localSheetId="39">#REF!</definedName>
    <definedName name="Cjul10X" localSheetId="40">#REF!</definedName>
    <definedName name="Cjul10X" localSheetId="41">#REF!</definedName>
    <definedName name="Cjul10X" localSheetId="42">#REF!</definedName>
    <definedName name="Cjul10X" localSheetId="43">#REF!</definedName>
    <definedName name="Cjul10X">#REF!</definedName>
    <definedName name="Cjun10">'[1]Financials-En'!$F$276:$V$276</definedName>
    <definedName name="Cjun10X" localSheetId="37">#REF!</definedName>
    <definedName name="Cjun10X" localSheetId="38">#REF!</definedName>
    <definedName name="Cjun10X" localSheetId="39">#REF!</definedName>
    <definedName name="Cjun10X" localSheetId="40">#REF!</definedName>
    <definedName name="Cjun10X" localSheetId="41">#REF!</definedName>
    <definedName name="Cjun10X" localSheetId="42">#REF!</definedName>
    <definedName name="Cjun10X" localSheetId="43">#REF!</definedName>
    <definedName name="Cjun10X">#REF!</definedName>
    <definedName name="cl" localSheetId="37">#REF!</definedName>
    <definedName name="cl" localSheetId="38">#REF!</definedName>
    <definedName name="cl" localSheetId="39">#REF!</definedName>
    <definedName name="cl" localSheetId="40">#REF!</definedName>
    <definedName name="cl" localSheetId="41">#REF!</definedName>
    <definedName name="cl" localSheetId="42">#REF!</definedName>
    <definedName name="cl" localSheetId="43">#REF!</definedName>
    <definedName name="cl">#REF!</definedName>
    <definedName name="Closing">'[1]FormattedTB-En'!$S$8:$S$12500</definedName>
    <definedName name="ClosingX" localSheetId="37">#REF!</definedName>
    <definedName name="ClosingX" localSheetId="38">#REF!</definedName>
    <definedName name="ClosingX" localSheetId="39">#REF!</definedName>
    <definedName name="ClosingX" localSheetId="40">#REF!</definedName>
    <definedName name="ClosingX" localSheetId="41">#REF!</definedName>
    <definedName name="ClosingX" localSheetId="42">#REF!</definedName>
    <definedName name="ClosingX" localSheetId="43">#REF!</definedName>
    <definedName name="ClosingX">#REF!</definedName>
    <definedName name="CoerRev" localSheetId="37">#REF!</definedName>
    <definedName name="CoerRev" localSheetId="38">#REF!</definedName>
    <definedName name="CoerRev" localSheetId="39">#REF!</definedName>
    <definedName name="CoerRev" localSheetId="40">#REF!</definedName>
    <definedName name="CoerRev" localSheetId="41">#REF!</definedName>
    <definedName name="CoerRev" localSheetId="42">#REF!</definedName>
    <definedName name="CoerRev" localSheetId="43">#REF!</definedName>
    <definedName name="CoerRev">#REF!</definedName>
    <definedName name="CURRENTYEAR">#REF!</definedName>
    <definedName name="CurrentYrActual">'[8]Exec Assets &amp; Liabilities'!$A$52</definedName>
    <definedName name="d" localSheetId="37">#REF!</definedName>
    <definedName name="d" localSheetId="38">#REF!</definedName>
    <definedName name="d" localSheetId="39">#REF!</definedName>
    <definedName name="d" localSheetId="40">#REF!</definedName>
    <definedName name="d" localSheetId="41">#REF!</definedName>
    <definedName name="d" localSheetId="42">#REF!</definedName>
    <definedName name="d" localSheetId="43">#REF!</definedName>
    <definedName name="d">#REF!</definedName>
    <definedName name="Data" localSheetId="37">#REF!</definedName>
    <definedName name="Data" localSheetId="38">#REF!</definedName>
    <definedName name="Data" localSheetId="39">#REF!</definedName>
    <definedName name="Data" localSheetId="40">#REF!</definedName>
    <definedName name="Data" localSheetId="41">#REF!</definedName>
    <definedName name="Data" localSheetId="42">#REF!</definedName>
    <definedName name="Data" localSheetId="43">#REF!</definedName>
    <definedName name="Data">#REF!</definedName>
    <definedName name="DeptX" localSheetId="37">#REF!</definedName>
    <definedName name="DeptX" localSheetId="38">#REF!</definedName>
    <definedName name="DeptX" localSheetId="39">#REF!</definedName>
    <definedName name="DeptX" localSheetId="40">#REF!</definedName>
    <definedName name="DeptX" localSheetId="41">#REF!</definedName>
    <definedName name="DeptX" localSheetId="42">#REF!</definedName>
    <definedName name="DeptX" localSheetId="43">#REF!</definedName>
    <definedName name="DeptX">#REF!</definedName>
    <definedName name="DescriptionX" localSheetId="37">#REF!</definedName>
    <definedName name="DescriptionX" localSheetId="38">#REF!</definedName>
    <definedName name="DescriptionX" localSheetId="39">#REF!</definedName>
    <definedName name="DescriptionX" localSheetId="40">#REF!</definedName>
    <definedName name="DescriptionX" localSheetId="41">#REF!</definedName>
    <definedName name="DescriptionX" localSheetId="42">#REF!</definedName>
    <definedName name="DescriptionX" localSheetId="43">#REF!</definedName>
    <definedName name="DescriptionX">#REF!</definedName>
    <definedName name="EnOrgNo">'[1]FSG Entity'!$N$269:$N$285</definedName>
    <definedName name="ExOrgNo">[9]Sheet1!$D$5:$D$19</definedName>
    <definedName name="expense" localSheetId="37">#REF!</definedName>
    <definedName name="expense" localSheetId="38">#REF!</definedName>
    <definedName name="expense" localSheetId="39">#REF!</definedName>
    <definedName name="expense" localSheetId="40">#REF!</definedName>
    <definedName name="expense" localSheetId="41">#REF!</definedName>
    <definedName name="expense" localSheetId="42">#REF!</definedName>
    <definedName name="expense" localSheetId="43">#REF!</definedName>
    <definedName name="expense">#REF!</definedName>
    <definedName name="Expenses">'[1]FormattedTB-En'!$AT$11</definedName>
    <definedName name="fenton1">'[5]FormattedTB-En'!$E$8:$E$12500</definedName>
    <definedName name="fewtewg" localSheetId="37">#REF!</definedName>
    <definedName name="fewtewg" localSheetId="39">#REF!</definedName>
    <definedName name="fewtewg" localSheetId="40">#REF!</definedName>
    <definedName name="fewtewg" localSheetId="41">#REF!</definedName>
    <definedName name="fewtewg" localSheetId="42">#REF!</definedName>
    <definedName name="fewtewg" localSheetId="43">#REF!</definedName>
    <definedName name="fewtewg">#REF!</definedName>
    <definedName name="ff" localSheetId="37">#REF!</definedName>
    <definedName name="ff" localSheetId="39">#REF!</definedName>
    <definedName name="ff" localSheetId="40">#REF!</definedName>
    <definedName name="ff" localSheetId="41">#REF!</definedName>
    <definedName name="ff" localSheetId="42">#REF!</definedName>
    <definedName name="ff" localSheetId="43">#REF!</definedName>
    <definedName name="ff">#REF!</definedName>
    <definedName name="FSCodeApprStatemt">'[3]Approp Statement 11-12'!$A$13:$A$64</definedName>
    <definedName name="FScodeApprStatePriorYr">'[3]Approp Statement 10-11'!$A$13:$A$70</definedName>
    <definedName name="g" localSheetId="37">#REF!</definedName>
    <definedName name="g" localSheetId="38">#REF!</definedName>
    <definedName name="g" localSheetId="39">#REF!</definedName>
    <definedName name="g" localSheetId="40">#REF!</definedName>
    <definedName name="g" localSheetId="41">#REF!</definedName>
    <definedName name="g" localSheetId="42">#REF!</definedName>
    <definedName name="g" localSheetId="43">#REF!</definedName>
    <definedName name="g">#REF!</definedName>
    <definedName name="GroupTypeX" localSheetId="37">#REF!</definedName>
    <definedName name="GroupTypeX" localSheetId="38">#REF!</definedName>
    <definedName name="GroupTypeX" localSheetId="39">#REF!</definedName>
    <definedName name="GroupTypeX" localSheetId="40">#REF!</definedName>
    <definedName name="GroupTypeX" localSheetId="41">#REF!</definedName>
    <definedName name="GroupTypeX" localSheetId="42">#REF!</definedName>
    <definedName name="GroupTypeX" localSheetId="43">#REF!</definedName>
    <definedName name="GroupTypeX">#REF!</definedName>
    <definedName name="GroupX" localSheetId="37">#REF!</definedName>
    <definedName name="GroupX" localSheetId="38">#REF!</definedName>
    <definedName name="GroupX" localSheetId="39">#REF!</definedName>
    <definedName name="GroupX" localSheetId="40">#REF!</definedName>
    <definedName name="GroupX" localSheetId="41">#REF!</definedName>
    <definedName name="GroupX" localSheetId="42">#REF!</definedName>
    <definedName name="GroupX" localSheetId="43">#REF!</definedName>
    <definedName name="GroupX">#REF!</definedName>
    <definedName name="i">'[10]FormattedTB-Ex'!$P$6:$P$3000</definedName>
    <definedName name="Intra_Eliminations">'[1]FormattedTB-En'!$R$8:$R$12500</definedName>
    <definedName name="IO">'[1]FormattedTB-En'!$N$8:$N$12500</definedName>
    <definedName name="IOX" localSheetId="37">#REF!</definedName>
    <definedName name="IOX" localSheetId="38">#REF!</definedName>
    <definedName name="IOX" localSheetId="39">#REF!</definedName>
    <definedName name="IOX" localSheetId="40">#REF!</definedName>
    <definedName name="IOX" localSheetId="41">#REF!</definedName>
    <definedName name="IOX" localSheetId="42">#REF!</definedName>
    <definedName name="IOX" localSheetId="43">#REF!</definedName>
    <definedName name="IOX">#REF!</definedName>
    <definedName name="Liabilities">'[1]FormattedTB-En'!$AT$8</definedName>
    <definedName name="liability" localSheetId="37">#REF!</definedName>
    <definedName name="liability" localSheetId="38">#REF!</definedName>
    <definedName name="liability" localSheetId="39">#REF!</definedName>
    <definedName name="liability" localSheetId="40">#REF!</definedName>
    <definedName name="liability" localSheetId="41">#REF!</definedName>
    <definedName name="liability" localSheetId="42">#REF!</definedName>
    <definedName name="liability" localSheetId="43">#REF!</definedName>
    <definedName name="liability">#REF!</definedName>
    <definedName name="LOOKUPMTH">#REF!</definedName>
    <definedName name="Mastergroup" localSheetId="37">#REF!</definedName>
    <definedName name="Mastergroup" localSheetId="38">#REF!</definedName>
    <definedName name="Mastergroup" localSheetId="39">#REF!</definedName>
    <definedName name="Mastergroup" localSheetId="40">#REF!</definedName>
    <definedName name="Mastergroup" localSheetId="41">#REF!</definedName>
    <definedName name="Mastergroup" localSheetId="42">#REF!</definedName>
    <definedName name="Mastergroup" localSheetId="43">#REF!</definedName>
    <definedName name="Mastergroup">#REF!</definedName>
    <definedName name="Month">#REF!</definedName>
    <definedName name="Movement">'[1]FormattedTB-En'!$P$8:$P$12500</definedName>
    <definedName name="MovementX" localSheetId="37">#REF!</definedName>
    <definedName name="MovementX" localSheetId="38">#REF!</definedName>
    <definedName name="MovementX" localSheetId="39">#REF!</definedName>
    <definedName name="MovementX" localSheetId="40">#REF!</definedName>
    <definedName name="MovementX" localSheetId="41">#REF!</definedName>
    <definedName name="MovementX" localSheetId="42">#REF!</definedName>
    <definedName name="MovementX" localSheetId="43">#REF!</definedName>
    <definedName name="MovementX">#REF!</definedName>
    <definedName name="MP">"MP"</definedName>
    <definedName name="Networth">'[1]FormattedTB-En'!$AT$9</definedName>
    <definedName name="NGS">"NGS"</definedName>
    <definedName name="NotesFin">'[1]FormattedTB-En'!$G$8:$G$12500</definedName>
    <definedName name="NotesFinX" localSheetId="37">#REF!</definedName>
    <definedName name="NotesFinX" localSheetId="38">#REF!</definedName>
    <definedName name="NotesFinX" localSheetId="39">#REF!</definedName>
    <definedName name="NotesFinX" localSheetId="40">#REF!</definedName>
    <definedName name="NotesFinX" localSheetId="41">#REF!</definedName>
    <definedName name="NotesFinX" localSheetId="42">#REF!</definedName>
    <definedName name="NotesFinX" localSheetId="43">#REF!</definedName>
    <definedName name="NotesFinX">#REF!</definedName>
    <definedName name="NotesMain">'[1]FormattedTB-En'!$F$8:$F$12500</definedName>
    <definedName name="NotesMainX" localSheetId="37">#REF!</definedName>
    <definedName name="NotesMainX" localSheetId="38">#REF!</definedName>
    <definedName name="NotesMainX" localSheetId="39">#REF!</definedName>
    <definedName name="NotesMainX" localSheetId="40">#REF!</definedName>
    <definedName name="NotesMainX" localSheetId="41">#REF!</definedName>
    <definedName name="NotesMainX" localSheetId="42">#REF!</definedName>
    <definedName name="NotesMainX" localSheetId="43">#REF!</definedName>
    <definedName name="NotesMainX">#REF!</definedName>
    <definedName name="NotesX" localSheetId="37">#REF!</definedName>
    <definedName name="NotesX" localSheetId="38">#REF!</definedName>
    <definedName name="NotesX" localSheetId="39">#REF!</definedName>
    <definedName name="NotesX" localSheetId="40">#REF!</definedName>
    <definedName name="NotesX" localSheetId="41">#REF!</definedName>
    <definedName name="NotesX" localSheetId="42">#REF!</definedName>
    <definedName name="NotesX" localSheetId="43">#REF!</definedName>
    <definedName name="NotesX">#REF!</definedName>
    <definedName name="OE">"OE"</definedName>
    <definedName name="Opening">'[1]FormattedTB-En'!$O$8:$O$12500</definedName>
    <definedName name="OpeningX" localSheetId="37">#REF!</definedName>
    <definedName name="OpeningX" localSheetId="38">#REF!</definedName>
    <definedName name="OpeningX" localSheetId="39">#REF!</definedName>
    <definedName name="OpeningX" localSheetId="40">#REF!</definedName>
    <definedName name="OpeningX" localSheetId="41">#REF!</definedName>
    <definedName name="OpeningX" localSheetId="42">#REF!</definedName>
    <definedName name="OpeningX" localSheetId="43">#REF!</definedName>
    <definedName name="OpeningX">#REF!</definedName>
    <definedName name="OrgBud">'[1]FormattedTB-En'!$V$8:$V$12500</definedName>
    <definedName name="OrgName">'[1]FSG Entity'!$P$269:$P$285</definedName>
    <definedName name="OrgX" localSheetId="37">#REF!</definedName>
    <definedName name="OrgX" localSheetId="38">#REF!</definedName>
    <definedName name="OrgX" localSheetId="39">#REF!</definedName>
    <definedName name="OrgX" localSheetId="40">#REF!</definedName>
    <definedName name="OrgX" localSheetId="41">#REF!</definedName>
    <definedName name="OrgX" localSheetId="42">#REF!</definedName>
    <definedName name="OrgX" localSheetId="43">#REF!</definedName>
    <definedName name="OrgX">#REF!</definedName>
    <definedName name="Period">'[1]FSG Entity'!$O$36:$O$47</definedName>
    <definedName name="_xlnm.Print_Area" localSheetId="0">'Figure 1'!#REF!</definedName>
    <definedName name="_xlnm.Print_Area" localSheetId="3">#REF!</definedName>
    <definedName name="_xlnm.Print_Area" localSheetId="2">#REF!</definedName>
    <definedName name="_xlnm.Print_Area">#REF!</definedName>
    <definedName name="_xlnm.Print_Titles" localSheetId="0">'Figure 1'!#REF!,'Figure 1'!$1:$7</definedName>
    <definedName name="PriorActual">'[1]FormattedTB-En'!$Z$8:$Z$12500</definedName>
    <definedName name="PriorYrTitle">'[3]Exec Assets &amp; Liabilities'!$A$51</definedName>
    <definedName name="Progressive_Distributors">[11]RATES!$AR$7</definedName>
    <definedName name="ProjectX" localSheetId="37">#REF!</definedName>
    <definedName name="ProjectX" localSheetId="38">#REF!</definedName>
    <definedName name="ProjectX" localSheetId="39">#REF!</definedName>
    <definedName name="ProjectX" localSheetId="40">#REF!</definedName>
    <definedName name="ProjectX" localSheetId="41">#REF!</definedName>
    <definedName name="ProjectX" localSheetId="42">#REF!</definedName>
    <definedName name="ProjectX" localSheetId="43">#REF!</definedName>
    <definedName name="ProjectX">#REF!</definedName>
    <definedName name="RevBud">'[1]FormattedTB-En'!$W$8:$W$12500</definedName>
    <definedName name="Revenue">'[1]FormattedTB-En'!$AT$10</definedName>
    <definedName name="SAGC">"SAGC"</definedName>
    <definedName name="ShippingZones">[11]RATES!$J$23:$J$29</definedName>
    <definedName name="SITCREV3Codes">'[4]dropdown codes'!$C$1:$C$5238</definedName>
    <definedName name="SITCREV3DES">'[4]dropdown codes'!$F$1:$F$65536</definedName>
    <definedName name="SITCREV3DESCRIPTION">'[4]dropdown codes'!$F$2:$F$3102</definedName>
    <definedName name="Statement_TypeX" localSheetId="37">#REF!</definedName>
    <definedName name="Statement_TypeX" localSheetId="38">#REF!</definedName>
    <definedName name="Statement_TypeX" localSheetId="39">#REF!</definedName>
    <definedName name="Statement_TypeX" localSheetId="40">#REF!</definedName>
    <definedName name="Statement_TypeX" localSheetId="41">#REF!</definedName>
    <definedName name="Statement_TypeX" localSheetId="42">#REF!</definedName>
    <definedName name="Statement_TypeX" localSheetId="43">#REF!</definedName>
    <definedName name="Statement_TypeX">#REF!</definedName>
    <definedName name="TBX" localSheetId="37">#REF!</definedName>
    <definedName name="TBX" localSheetId="38">#REF!</definedName>
    <definedName name="TBX" localSheetId="39">#REF!</definedName>
    <definedName name="TBX" localSheetId="40">#REF!</definedName>
    <definedName name="TBX" localSheetId="41">#REF!</definedName>
    <definedName name="TBX" localSheetId="42">#REF!</definedName>
    <definedName name="TBX" localSheetId="43">#REF!</definedName>
    <definedName name="TBX">#REF!</definedName>
    <definedName name="TP">"TP"</definedName>
    <definedName name="ttt" localSheetId="37">#REF!</definedName>
    <definedName name="ttt" localSheetId="39">#REF!</definedName>
    <definedName name="ttt" localSheetId="40">#REF!</definedName>
    <definedName name="ttt" localSheetId="41">#REF!</definedName>
    <definedName name="ttt" localSheetId="42">#REF!</definedName>
    <definedName name="ttt" localSheetId="43">#REF!</definedName>
    <definedName name="ttt">#REF!</definedName>
    <definedName name="vff" localSheetId="37">#REF!</definedName>
    <definedName name="vff" localSheetId="39">#REF!</definedName>
    <definedName name="vff" localSheetId="40">#REF!</definedName>
    <definedName name="vff" localSheetId="41">#REF!</definedName>
    <definedName name="vff" localSheetId="42">#REF!</definedName>
    <definedName name="vff" localSheetId="43">#REF!</definedName>
    <definedName name="vff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34" l="1"/>
  <c r="D5" i="34"/>
  <c r="B5" i="34"/>
  <c r="D15" i="28" l="1"/>
  <c r="C15" i="28"/>
  <c r="C14" i="28"/>
  <c r="D14" i="28"/>
  <c r="D17" i="28" l="1"/>
  <c r="C17" i="28"/>
  <c r="C8" i="28"/>
  <c r="C7" i="28" s="1"/>
  <c r="C4" i="28"/>
  <c r="D8" i="28"/>
  <c r="D7" i="28" s="1"/>
  <c r="D4" i="28"/>
  <c r="D7" i="29"/>
  <c r="C7" i="29"/>
  <c r="D11" i="29"/>
  <c r="C11" i="29"/>
  <c r="D4" i="29"/>
  <c r="C4" i="29"/>
  <c r="D4" i="30"/>
  <c r="C4" i="30"/>
  <c r="B16" i="40"/>
  <c r="C16" i="40"/>
  <c r="D14" i="40"/>
  <c r="D13" i="40"/>
  <c r="D12" i="40"/>
  <c r="B11" i="40"/>
  <c r="C11" i="40"/>
  <c r="C3" i="39"/>
  <c r="D3" i="39"/>
  <c r="E3" i="39"/>
  <c r="F3" i="39"/>
  <c r="B3" i="39"/>
  <c r="C3" i="38"/>
  <c r="D3" i="38"/>
  <c r="E3" i="38"/>
  <c r="F3" i="38"/>
  <c r="B3" i="38"/>
  <c r="C4" i="37"/>
  <c r="D4" i="37"/>
  <c r="B4" i="37"/>
  <c r="C4" i="36"/>
  <c r="D4" i="36"/>
  <c r="B4" i="36"/>
  <c r="C4" i="35"/>
  <c r="D4" i="35"/>
  <c r="B4" i="35"/>
  <c r="B13" i="34"/>
  <c r="D8" i="32"/>
  <c r="D9" i="32" s="1"/>
  <c r="C8" i="32"/>
  <c r="C9" i="32" s="1"/>
  <c r="B8" i="32"/>
  <c r="B9" i="32" s="1"/>
  <c r="D14" i="31"/>
  <c r="C19" i="31"/>
  <c r="C14" i="31"/>
  <c r="C10" i="31"/>
  <c r="C5" i="31"/>
  <c r="C4" i="31" l="1"/>
  <c r="C3" i="31" s="1"/>
  <c r="C3" i="28"/>
  <c r="D3" i="28"/>
  <c r="D11" i="40"/>
  <c r="E12" i="42" l="1"/>
  <c r="E13" i="42"/>
  <c r="E7" i="26" l="1"/>
  <c r="B10" i="23"/>
  <c r="J3" i="22"/>
  <c r="J4" i="22"/>
  <c r="J5" i="22"/>
  <c r="J6" i="22"/>
  <c r="J7" i="22"/>
  <c r="J8" i="22"/>
  <c r="J9" i="22"/>
  <c r="J10" i="22"/>
  <c r="J2" i="22"/>
  <c r="E10" i="21" l="1"/>
  <c r="C10" i="21"/>
  <c r="D10" i="21"/>
  <c r="F4" i="21" s="1"/>
  <c r="B10" i="21"/>
  <c r="F9" i="21" l="1"/>
  <c r="F5" i="21"/>
  <c r="F7" i="21"/>
  <c r="F8" i="21"/>
  <c r="F6" i="21"/>
  <c r="F10" i="21" l="1"/>
  <c r="I4" i="2"/>
  <c r="D8" i="47" l="1"/>
  <c r="C6" i="47"/>
  <c r="B6" i="47"/>
  <c r="D9" i="46"/>
  <c r="D8" i="46"/>
  <c r="D7" i="46"/>
  <c r="D6" i="46"/>
  <c r="C5" i="46"/>
  <c r="C4" i="46" s="1"/>
  <c r="B5" i="46"/>
  <c r="B4" i="46" s="1"/>
  <c r="B10" i="46" s="1"/>
  <c r="D11" i="45"/>
  <c r="D10" i="45"/>
  <c r="D9" i="45"/>
  <c r="D8" i="45"/>
  <c r="D7" i="45"/>
  <c r="D6" i="45"/>
  <c r="D5" i="45"/>
  <c r="C4" i="45"/>
  <c r="B4" i="45"/>
  <c r="C5" i="42" s="1"/>
  <c r="C8" i="42" s="1"/>
  <c r="C9" i="42" s="1"/>
  <c r="B5" i="47" s="1"/>
  <c r="C13" i="44"/>
  <c r="B13" i="44"/>
  <c r="D12" i="44"/>
  <c r="D10" i="44"/>
  <c r="D8" i="44"/>
  <c r="D7" i="44"/>
  <c r="D6" i="44"/>
  <c r="D5" i="44"/>
  <c r="D4" i="44"/>
  <c r="D3" i="44"/>
  <c r="D15" i="43"/>
  <c r="D14" i="43"/>
  <c r="D13" i="43"/>
  <c r="D12" i="43"/>
  <c r="C11" i="43"/>
  <c r="B11" i="43"/>
  <c r="D10" i="43"/>
  <c r="D9" i="43"/>
  <c r="D8" i="43"/>
  <c r="D7" i="43"/>
  <c r="C6" i="43"/>
  <c r="B6" i="43"/>
  <c r="B5" i="43"/>
  <c r="C4" i="42" s="1"/>
  <c r="B8" i="42"/>
  <c r="B9" i="42" s="1"/>
  <c r="E7" i="42"/>
  <c r="C6" i="42"/>
  <c r="B6" i="42"/>
  <c r="D6" i="43" l="1"/>
  <c r="D4" i="45"/>
  <c r="D5" i="42"/>
  <c r="D13" i="44"/>
  <c r="D6" i="47"/>
  <c r="C5" i="43"/>
  <c r="D4" i="46"/>
  <c r="C10" i="46"/>
  <c r="D10" i="46" s="1"/>
  <c r="D11" i="43"/>
  <c r="D5" i="46"/>
  <c r="D5" i="43" l="1"/>
  <c r="D4" i="42"/>
  <c r="E5" i="42"/>
  <c r="D8" i="42"/>
  <c r="D18" i="40"/>
  <c r="D17" i="40"/>
  <c r="D16" i="40"/>
  <c r="D10" i="40"/>
  <c r="D7" i="40"/>
  <c r="D6" i="40"/>
  <c r="D12" i="37"/>
  <c r="C12" i="37"/>
  <c r="E12" i="37" s="1"/>
  <c r="B12" i="37"/>
  <c r="E11" i="37"/>
  <c r="E10" i="37"/>
  <c r="E9" i="37"/>
  <c r="E8" i="37"/>
  <c r="E7" i="37"/>
  <c r="E6" i="37"/>
  <c r="E5" i="37"/>
  <c r="E4" i="37"/>
  <c r="D12" i="36"/>
  <c r="C12" i="36"/>
  <c r="E12" i="36" s="1"/>
  <c r="B12" i="36"/>
  <c r="E11" i="36"/>
  <c r="E10" i="36"/>
  <c r="E9" i="36"/>
  <c r="E8" i="36"/>
  <c r="E7" i="36"/>
  <c r="E6" i="36"/>
  <c r="E5" i="36"/>
  <c r="E4" i="36"/>
  <c r="D12" i="35"/>
  <c r="C12" i="35"/>
  <c r="E12" i="35" s="1"/>
  <c r="B12" i="35"/>
  <c r="E11" i="35"/>
  <c r="E10" i="35"/>
  <c r="E9" i="35"/>
  <c r="E8" i="35"/>
  <c r="E7" i="35"/>
  <c r="E6" i="35"/>
  <c r="E5" i="35"/>
  <c r="E4" i="35"/>
  <c r="D13" i="34"/>
  <c r="C13" i="34"/>
  <c r="E12" i="34"/>
  <c r="E11" i="34"/>
  <c r="E10" i="34"/>
  <c r="E9" i="34"/>
  <c r="E8" i="34"/>
  <c r="E7" i="34"/>
  <c r="E6" i="34"/>
  <c r="E5" i="34"/>
  <c r="E8" i="32"/>
  <c r="E7" i="32"/>
  <c r="E6" i="32"/>
  <c r="E5" i="32"/>
  <c r="E4" i="32"/>
  <c r="E24" i="31"/>
  <c r="E23" i="31"/>
  <c r="E22" i="31"/>
  <c r="E21" i="31"/>
  <c r="E20" i="31"/>
  <c r="D19" i="31"/>
  <c r="E19" i="31" s="1"/>
  <c r="E18" i="31"/>
  <c r="E17" i="31"/>
  <c r="E16" i="31"/>
  <c r="E15" i="31"/>
  <c r="E14" i="31"/>
  <c r="E13" i="31"/>
  <c r="E12" i="31"/>
  <c r="E11" i="31"/>
  <c r="D10" i="31"/>
  <c r="E10" i="31" s="1"/>
  <c r="E9" i="31"/>
  <c r="E8" i="31"/>
  <c r="E7" i="31"/>
  <c r="E6" i="31"/>
  <c r="D5" i="31"/>
  <c r="E5" i="31" s="1"/>
  <c r="E7" i="30"/>
  <c r="E6" i="30"/>
  <c r="E5" i="30"/>
  <c r="E4" i="30"/>
  <c r="D3" i="30"/>
  <c r="C3" i="30"/>
  <c r="E13" i="29"/>
  <c r="E12" i="29"/>
  <c r="E11" i="29"/>
  <c r="E10" i="29"/>
  <c r="E9" i="29"/>
  <c r="E8" i="29"/>
  <c r="E7" i="29"/>
  <c r="E6" i="29"/>
  <c r="E5" i="29"/>
  <c r="E4" i="29"/>
  <c r="D22" i="28"/>
  <c r="C22" i="28"/>
  <c r="E21" i="28"/>
  <c r="E20" i="28"/>
  <c r="E19" i="28"/>
  <c r="E18" i="28"/>
  <c r="E17" i="28"/>
  <c r="E16" i="28"/>
  <c r="E15" i="28"/>
  <c r="E14" i="28"/>
  <c r="E12" i="28"/>
  <c r="E11" i="28"/>
  <c r="E10" i="28"/>
  <c r="E9" i="28"/>
  <c r="E8" i="28"/>
  <c r="E7" i="28"/>
  <c r="E6" i="28"/>
  <c r="E5" i="28"/>
  <c r="E4" i="28"/>
  <c r="E3" i="28"/>
  <c r="E5" i="26"/>
  <c r="E4" i="26"/>
  <c r="D3" i="26"/>
  <c r="C3" i="26"/>
  <c r="B3" i="26"/>
  <c r="E9" i="25"/>
  <c r="E8" i="25"/>
  <c r="E7" i="25"/>
  <c r="E6" i="25"/>
  <c r="E5" i="25"/>
  <c r="E4" i="25"/>
  <c r="D3" i="25"/>
  <c r="C3" i="25"/>
  <c r="B3" i="25"/>
  <c r="C10" i="24"/>
  <c r="B10" i="24"/>
  <c r="D8" i="24"/>
  <c r="D6" i="24"/>
  <c r="D5" i="24"/>
  <c r="D4" i="24"/>
  <c r="D3" i="24"/>
  <c r="C10" i="23"/>
  <c r="D10" i="23" s="1"/>
  <c r="D8" i="23"/>
  <c r="D6" i="23"/>
  <c r="D5" i="23"/>
  <c r="D4" i="23"/>
  <c r="D3" i="23"/>
  <c r="H10" i="22"/>
  <c r="H9" i="22"/>
  <c r="H8" i="22"/>
  <c r="H7" i="22"/>
  <c r="H6" i="22"/>
  <c r="H5" i="22"/>
  <c r="H4" i="22"/>
  <c r="H3" i="22"/>
  <c r="H2" i="22"/>
  <c r="E9" i="21"/>
  <c r="E8" i="21"/>
  <c r="E7" i="21"/>
  <c r="E6" i="21"/>
  <c r="E5" i="21"/>
  <c r="E4" i="21"/>
  <c r="E8" i="20"/>
  <c r="E7" i="20"/>
  <c r="E6" i="20"/>
  <c r="D5" i="20"/>
  <c r="C5" i="20"/>
  <c r="C9" i="20" s="1"/>
  <c r="B5" i="20"/>
  <c r="B9" i="20" s="1"/>
  <c r="E4" i="20"/>
  <c r="D10" i="19"/>
  <c r="E8" i="19" s="1"/>
  <c r="B10" i="19"/>
  <c r="C4" i="19" s="1"/>
  <c r="C9" i="19"/>
  <c r="E11" i="18"/>
  <c r="E10" i="18"/>
  <c r="D9" i="18"/>
  <c r="C9" i="18"/>
  <c r="B9" i="18"/>
  <c r="E8" i="18"/>
  <c r="E6" i="18"/>
  <c r="E5" i="18"/>
  <c r="D4" i="18"/>
  <c r="C4" i="18"/>
  <c r="B4" i="18"/>
  <c r="D10" i="24" l="1"/>
  <c r="E4" i="18"/>
  <c r="E9" i="18"/>
  <c r="E10" i="19"/>
  <c r="D9" i="42"/>
  <c r="E8" i="42"/>
  <c r="D6" i="42"/>
  <c r="E6" i="42" s="1"/>
  <c r="E4" i="42"/>
  <c r="E3" i="30"/>
  <c r="E13" i="34"/>
  <c r="E3" i="26"/>
  <c r="E3" i="25"/>
  <c r="E5" i="20"/>
  <c r="D9" i="20"/>
  <c r="E9" i="20" s="1"/>
  <c r="E9" i="19"/>
  <c r="D4" i="31"/>
  <c r="C3" i="19"/>
  <c r="E3" i="19"/>
  <c r="E4" i="19"/>
  <c r="C5" i="19"/>
  <c r="E5" i="19"/>
  <c r="C6" i="19"/>
  <c r="E6" i="19"/>
  <c r="C7" i="19"/>
  <c r="C8" i="19"/>
  <c r="C10" i="19"/>
  <c r="E7" i="19"/>
  <c r="E9" i="42" l="1"/>
  <c r="C5" i="47"/>
  <c r="D5" i="47" s="1"/>
  <c r="E4" i="31"/>
  <c r="D3" i="31"/>
  <c r="E3" i="31" s="1"/>
  <c r="D10" i="13" l="1"/>
  <c r="D9" i="13"/>
  <c r="D8" i="13"/>
  <c r="D7" i="13"/>
  <c r="D6" i="13"/>
  <c r="D5" i="13"/>
  <c r="D4" i="13"/>
  <c r="D3" i="13"/>
  <c r="D2" i="13"/>
  <c r="CB4" i="3" l="1"/>
  <c r="BL4" i="3"/>
  <c r="AV4" i="3"/>
  <c r="Q4" i="3"/>
  <c r="Q6" i="3" s="1"/>
  <c r="BK1" i="3"/>
  <c r="BJ1" i="3"/>
  <c r="BI1" i="3"/>
  <c r="BH1" i="3"/>
  <c r="BG1" i="3"/>
  <c r="AU1" i="3"/>
  <c r="AT1" i="3"/>
  <c r="AS1" i="3"/>
  <c r="AR1" i="3"/>
  <c r="AQ1" i="3"/>
  <c r="AE1" i="3"/>
  <c r="AD1" i="3"/>
  <c r="AC1" i="3"/>
  <c r="AB1" i="3"/>
  <c r="AA1" i="3"/>
  <c r="O1" i="3"/>
  <c r="N1" i="3"/>
  <c r="M1" i="3"/>
  <c r="Q7" i="3"/>
  <c r="S4" i="3"/>
  <c r="S7" i="3" s="1"/>
  <c r="R4" i="3"/>
  <c r="BZ1" i="3"/>
  <c r="E4" i="2"/>
  <c r="H4" i="2"/>
  <c r="G4" i="2"/>
  <c r="F4" i="2"/>
  <c r="D4" i="2"/>
  <c r="C4" i="2"/>
  <c r="E7" i="3" l="1"/>
  <c r="R7" i="3"/>
  <c r="B4" i="3"/>
  <c r="C4" i="3"/>
  <c r="D4" i="3"/>
  <c r="T4" i="3"/>
  <c r="T6" i="3" s="1"/>
  <c r="R6" i="3"/>
  <c r="E8" i="3"/>
  <c r="S6" i="3"/>
  <c r="BW1" i="3"/>
  <c r="BY1" i="3"/>
  <c r="BX1" i="3"/>
  <c r="CA1" i="3"/>
  <c r="E5" i="3"/>
  <c r="E6" i="3"/>
  <c r="T7" i="3" l="1"/>
  <c r="E4" i="3"/>
</calcChain>
</file>

<file path=xl/sharedStrings.xml><?xml version="1.0" encoding="utf-8"?>
<sst xmlns="http://schemas.openxmlformats.org/spreadsheetml/2006/main" count="580" uniqueCount="371">
  <si>
    <t>Merchandise Imports</t>
  </si>
  <si>
    <t>(CI$ Million)</t>
  </si>
  <si>
    <t>(CI$ 000)</t>
  </si>
  <si>
    <t>% Change</t>
  </si>
  <si>
    <t>Source: Cayman Islands Customs and Border Control and ESO</t>
  </si>
  <si>
    <t>Diesel</t>
  </si>
  <si>
    <t>Aviation Fuel</t>
  </si>
  <si>
    <t>Propane</t>
  </si>
  <si>
    <t>Millions of Imperial Gallons</t>
  </si>
  <si>
    <t>Total Fuel</t>
  </si>
  <si>
    <t xml:space="preserve">Gas </t>
  </si>
  <si>
    <t>Table 3: Quantity of Fuel Imports (Jan-Sep)</t>
  </si>
  <si>
    <t>Source: Cayman Islands Port Authority</t>
  </si>
  <si>
    <t>Total Cargo</t>
  </si>
  <si>
    <t>Containerized Cargo</t>
  </si>
  <si>
    <t>Cement Bulk</t>
  </si>
  <si>
    <t>Break Bulk</t>
  </si>
  <si>
    <t>Aggregates</t>
  </si>
  <si>
    <t>Primary Sector</t>
  </si>
  <si>
    <t>Mining &amp; Quarrying</t>
  </si>
  <si>
    <t>Secondary Sector</t>
  </si>
  <si>
    <t>Manufacturing</t>
  </si>
  <si>
    <t>Construction</t>
  </si>
  <si>
    <t>Services Sector</t>
  </si>
  <si>
    <t>Electricity &amp; Water Supply</t>
  </si>
  <si>
    <t>Electricity</t>
  </si>
  <si>
    <t>Water Supply</t>
  </si>
  <si>
    <t>Wholesale &amp; Retail Trade, Repairs &amp; Installation of Machinery</t>
  </si>
  <si>
    <t>Hotels &amp; Restaurants incl. Bars</t>
  </si>
  <si>
    <t>Transport, Storage &amp; Communication</t>
  </si>
  <si>
    <t>Transport &amp; Storage</t>
  </si>
  <si>
    <t>Communication</t>
  </si>
  <si>
    <t>Financing &amp; Insurance Services</t>
  </si>
  <si>
    <t>Financing Services</t>
  </si>
  <si>
    <t>Insurance Services</t>
  </si>
  <si>
    <t>Business Activities</t>
  </si>
  <si>
    <t>Administrative &amp; Support Services</t>
  </si>
  <si>
    <t>Real Estate</t>
  </si>
  <si>
    <t>Health and Social Work</t>
  </si>
  <si>
    <t>Producers of Government Services</t>
  </si>
  <si>
    <t>Taxes less subsidies on products</t>
  </si>
  <si>
    <t>GDP current at factor Cost</t>
  </si>
  <si>
    <t>Agriculture and Fishing</t>
  </si>
  <si>
    <t>Other services</t>
  </si>
  <si>
    <t xml:space="preserve"> Business Activities (mainly legal and accounting)</t>
  </si>
  <si>
    <t>Avg. Inflation Rates (%)</t>
  </si>
  <si>
    <t>Categories</t>
  </si>
  <si>
    <t>Food &amp; Non-alcoholic Beverages</t>
  </si>
  <si>
    <t>Alcohol and Tobacco</t>
  </si>
  <si>
    <t>Clothing and Footwear</t>
  </si>
  <si>
    <t>Housing and Utilities</t>
  </si>
  <si>
    <t>Household Equipment</t>
  </si>
  <si>
    <t>Health</t>
  </si>
  <si>
    <t>Transport</t>
  </si>
  <si>
    <t>Recreation and Culture</t>
  </si>
  <si>
    <t>Education</t>
  </si>
  <si>
    <t>Restaurants and Hotels</t>
  </si>
  <si>
    <t>Misc. Goods and Services</t>
  </si>
  <si>
    <t>Overall CPI Inflation</t>
  </si>
  <si>
    <t>Source: Economics and Statistics Office</t>
  </si>
  <si>
    <t>Table 2: Average Inflation (%)</t>
  </si>
  <si>
    <t>9-Months
2023</t>
  </si>
  <si>
    <t>CPI Inflation</t>
  </si>
  <si>
    <t>Non-Food</t>
  </si>
  <si>
    <t>Core Inflation</t>
  </si>
  <si>
    <t/>
  </si>
  <si>
    <t>QTR 2</t>
  </si>
  <si>
    <t>QTR 3</t>
  </si>
  <si>
    <t>QTR 4</t>
  </si>
  <si>
    <t>QTR 1</t>
  </si>
  <si>
    <t xml:space="preserve">Food </t>
  </si>
  <si>
    <t>*Core inflation is measured as inflation excluding food, electricity, and fuel</t>
  </si>
  <si>
    <t>Inflation (%)</t>
  </si>
  <si>
    <t>Q1</t>
  </si>
  <si>
    <t>Q2</t>
  </si>
  <si>
    <t>Q3</t>
  </si>
  <si>
    <t>Q4</t>
  </si>
  <si>
    <t xml:space="preserve">Work Permits </t>
  </si>
  <si>
    <r>
      <t xml:space="preserve">Sources: Work Force Opportunities and Residency Cayman, Economics </t>
    </r>
    <r>
      <rPr>
        <sz val="9"/>
        <color theme="1"/>
        <rFont val="Book Antiqua"/>
        <family val="1"/>
      </rPr>
      <t>&amp; Statistics Office</t>
    </r>
  </si>
  <si>
    <t>Projection</t>
  </si>
  <si>
    <t>Percent (%)</t>
  </si>
  <si>
    <t>Real GDP</t>
  </si>
  <si>
    <t>Unemployment Rate</t>
  </si>
  <si>
    <t xml:space="preserve">Table 1: Macroeconomic Performance </t>
  </si>
  <si>
    <t>Caymanian</t>
  </si>
  <si>
    <t>Non-Caymanian</t>
  </si>
  <si>
    <t>Total</t>
  </si>
  <si>
    <t>Source: Portfolio of the Civil Service</t>
  </si>
  <si>
    <t>Energy Price Index</t>
  </si>
  <si>
    <t>Food Price Index</t>
  </si>
  <si>
    <t>Figure 1: Global Crude Oil Prices and Food Prices Index (Jan-Sep)</t>
  </si>
  <si>
    <t>Source: World Bank commodity prices (The Pink Sheet)</t>
  </si>
  <si>
    <t>Foreclosure Inventory (US$-value)</t>
  </si>
  <si>
    <t>Foreclosure Rate (%)</t>
  </si>
  <si>
    <t>Source: Cayman Islands Monetary Authority &amp; Economics and Statistics Office</t>
  </si>
  <si>
    <t>Prime Lending Rate</t>
  </si>
  <si>
    <t>Weighted Average Rate on Loans</t>
  </si>
  <si>
    <t>Source: Cayman Islands Monetary Authority &amp; 
Economics and Statistics Office</t>
  </si>
  <si>
    <t>Weighted Average Rate on kyd Deposits</t>
  </si>
  <si>
    <t>(%, End of Period)</t>
  </si>
  <si>
    <t>Source: Cayman Islands Monetary Authority &amp; ESO</t>
  </si>
  <si>
    <t>Table 8: Bank &amp; Trust Companies</t>
  </si>
  <si>
    <t>Sep</t>
  </si>
  <si>
    <t xml:space="preserve">% </t>
  </si>
  <si>
    <t>2023</t>
  </si>
  <si>
    <t>Change</t>
  </si>
  <si>
    <t>Bank and Trust</t>
  </si>
  <si>
    <t>Class A</t>
  </si>
  <si>
    <t>Class B</t>
  </si>
  <si>
    <t xml:space="preserve">   Class "B" restricted</t>
  </si>
  <si>
    <t>Trust Companies</t>
  </si>
  <si>
    <t>Restricted</t>
  </si>
  <si>
    <t>Unrestricted</t>
  </si>
  <si>
    <t>Source: Cayman Islands Monetary Authority</t>
  </si>
  <si>
    <t>South America</t>
  </si>
  <si>
    <t>Europe</t>
  </si>
  <si>
    <t>Caribbean &amp; Central America</t>
  </si>
  <si>
    <t>USA</t>
  </si>
  <si>
    <t>Asia &amp; Australia</t>
  </si>
  <si>
    <t>Canada &amp; Mexico</t>
  </si>
  <si>
    <t>Middle East &amp; Africa</t>
  </si>
  <si>
    <t>Table 9: Insurance Companies</t>
  </si>
  <si>
    <t>%</t>
  </si>
  <si>
    <t>Domestic - Class 'A'</t>
  </si>
  <si>
    <t>Captives</t>
  </si>
  <si>
    <t>Class 'B'</t>
  </si>
  <si>
    <t>Class 'C'</t>
  </si>
  <si>
    <t>Class 'D'</t>
  </si>
  <si>
    <t xml:space="preserve">Total </t>
  </si>
  <si>
    <t>Class B: captives and segregated portfolio companies;</t>
  </si>
  <si>
    <t>Class C: special purpose vehicles</t>
  </si>
  <si>
    <t>Class D: other insurance vehicles</t>
  </si>
  <si>
    <t>Table 10: Captive Insurance Licences by Primary Class of
Business</t>
  </si>
  <si>
    <t>Proportion</t>
  </si>
  <si>
    <t>Healthcare</t>
  </si>
  <si>
    <t>Workers' Compensation</t>
  </si>
  <si>
    <t>Property</t>
  </si>
  <si>
    <t>General Liability</t>
  </si>
  <si>
    <t>Professional Liability</t>
  </si>
  <si>
    <t>Other</t>
  </si>
  <si>
    <t>Registered</t>
  </si>
  <si>
    <t>Master</t>
  </si>
  <si>
    <t>Administered</t>
  </si>
  <si>
    <t>Licensed</t>
  </si>
  <si>
    <t>Limited Investor</t>
  </si>
  <si>
    <t>Total Funds excluding Master</t>
  </si>
  <si>
    <t>Private Funds</t>
  </si>
  <si>
    <t>qtr 3</t>
  </si>
  <si>
    <t>qtr 4</t>
  </si>
  <si>
    <t>qtr 1</t>
  </si>
  <si>
    <t>qtr 2</t>
  </si>
  <si>
    <t>Table 11: Number of Stock Listings by Instrument 
(as at end September)</t>
  </si>
  <si>
    <t xml:space="preserve">Instrument </t>
  </si>
  <si>
    <t>Investment Fund Security</t>
  </si>
  <si>
    <t>Specialist Debt Security</t>
  </si>
  <si>
    <t>Corporate &amp; Sovereign Debt Security</t>
  </si>
  <si>
    <t xml:space="preserve"> </t>
  </si>
  <si>
    <t>Primary Equity Security</t>
  </si>
  <si>
    <t>Secondary Equity Security</t>
  </si>
  <si>
    <t>Insurance Linked Security</t>
  </si>
  <si>
    <t>Retail Debt Security</t>
  </si>
  <si>
    <t>Source: Cayman Islands Stock Exchange</t>
  </si>
  <si>
    <t>Table 12: Market Capitalisation by Instruments 
(US$ Billion as of the end of September)</t>
  </si>
  <si>
    <t xml:space="preserve">Instruments </t>
  </si>
  <si>
    <t>Table 13: New Company Registrations (Jan-Sep)</t>
  </si>
  <si>
    <t xml:space="preserve">    Exempt </t>
  </si>
  <si>
    <t xml:space="preserve">    Non-Resident</t>
  </si>
  <si>
    <t xml:space="preserve">    Resident</t>
  </si>
  <si>
    <t xml:space="preserve">    Foreign</t>
  </si>
  <si>
    <t xml:space="preserve">    FDN</t>
  </si>
  <si>
    <t xml:space="preserve">    LLC</t>
  </si>
  <si>
    <t>Source: Registrar of Companies</t>
  </si>
  <si>
    <t>Table 14: New Partnership Registrations (Jan–Sep)</t>
  </si>
  <si>
    <t>Exempt</t>
  </si>
  <si>
    <t>Foreign</t>
  </si>
  <si>
    <t xml:space="preserve">   LI</t>
  </si>
  <si>
    <t xml:space="preserve">   LLP</t>
  </si>
  <si>
    <t>Monetary Liabilities (M1 + M2)</t>
  </si>
  <si>
    <t xml:space="preserve">   Foreign Currency Deposits held by residents</t>
  </si>
  <si>
    <t>Broad money (KYD M2)</t>
  </si>
  <si>
    <t>Figure 10: Total Money Supply (M2) ($ Billions)</t>
  </si>
  <si>
    <t>Table 4: Monetary and Banking Summary Indicators</t>
  </si>
  <si>
    <t>($ millions)</t>
  </si>
  <si>
    <t>Total Assets</t>
  </si>
  <si>
    <t>Net Foreign Assets</t>
  </si>
  <si>
    <t>Monetary Authority</t>
  </si>
  <si>
    <t>Commercial Banks</t>
  </si>
  <si>
    <t>Net Domestic Assets</t>
  </si>
  <si>
    <t>Domestic credit</t>
  </si>
  <si>
    <t>Claims on central government</t>
  </si>
  <si>
    <t>Claims on other public sector</t>
  </si>
  <si>
    <t>Claims on private sector</t>
  </si>
  <si>
    <t>Other items net</t>
  </si>
  <si>
    <t>Broad Liquidity</t>
  </si>
  <si>
    <t>Broad money (KYD) M2</t>
  </si>
  <si>
    <t>Currency in circulation</t>
  </si>
  <si>
    <t>KYD Deposits</t>
  </si>
  <si>
    <t>Demand deposits</t>
  </si>
  <si>
    <t>Time and savings deposits</t>
  </si>
  <si>
    <t>FOREX deposits</t>
  </si>
  <si>
    <r>
      <t>of which:</t>
    </r>
    <r>
      <rPr>
        <sz val="11"/>
        <rFont val="Book Antiqua"/>
        <family val="1"/>
      </rPr>
      <t xml:space="preserve"> US dollars</t>
    </r>
  </si>
  <si>
    <t>US dollars share (%)</t>
  </si>
  <si>
    <t>Source: Cayman Islands Monetary Authority &amp; Economics
 and Statistics Office</t>
  </si>
  <si>
    <t xml:space="preserve"> Monetary Authority</t>
  </si>
  <si>
    <t xml:space="preserve"> Commercial Banks</t>
  </si>
  <si>
    <t>Foreign Assets</t>
  </si>
  <si>
    <t>Bal. with Banks &amp; Branches</t>
  </si>
  <si>
    <t>Total Investment</t>
  </si>
  <si>
    <t>Total Non-Resident Loans</t>
  </si>
  <si>
    <t>Foreign Liabilities</t>
  </si>
  <si>
    <t>Total Non-Resident Deposits</t>
  </si>
  <si>
    <t>Other Liabilities</t>
  </si>
  <si>
    <t>Table 6: Domestic Credit ($ millions)</t>
  </si>
  <si>
    <t>Domestic Credit</t>
  </si>
  <si>
    <t>Credit to Public Sector</t>
  </si>
  <si>
    <t>Credit to Central Government</t>
  </si>
  <si>
    <t>Credit to Other Public Sector</t>
  </si>
  <si>
    <t>Credit to Private Sector</t>
  </si>
  <si>
    <t>Source: Cayman Islands Monetary Authority &amp;
 Economics and Statistics Office</t>
  </si>
  <si>
    <t>Table 7: Net Credit to the Private Sector ($ Millions)</t>
  </si>
  <si>
    <t>Total Private Sector Credit</t>
  </si>
  <si>
    <t>Credit to Businesses</t>
  </si>
  <si>
    <t>Production &amp; Manufacturing</t>
  </si>
  <si>
    <t>Agriculture, Fishing and Mining</t>
  </si>
  <si>
    <t>Utilities</t>
  </si>
  <si>
    <t>Services</t>
  </si>
  <si>
    <t>Accommodation, Food, Bar &amp; Entertainment Services</t>
  </si>
  <si>
    <t>Transportation, Storage &amp; Communications</t>
  </si>
  <si>
    <t>Education, Recreational &amp; Other Professional Services</t>
  </si>
  <si>
    <t>Trade and Commerce</t>
  </si>
  <si>
    <t>Wholesale &amp; Retail Sales Trade</t>
  </si>
  <si>
    <t>Real Estate Agents, Rental and Leasing Companies</t>
  </si>
  <si>
    <t>Other Business Activities (General Business Activity)</t>
  </si>
  <si>
    <t>Other Financial Corporations</t>
  </si>
  <si>
    <t>Credit to Households</t>
  </si>
  <si>
    <t>Domestic  Property</t>
  </si>
  <si>
    <t>Motor Vehicles</t>
  </si>
  <si>
    <t>Education and Technology</t>
  </si>
  <si>
    <t>Miscellaneous*</t>
  </si>
  <si>
    <t>NonProfit Organizations</t>
  </si>
  <si>
    <t>Table 15: Air arrivals  by region ( Jan-Sept)</t>
  </si>
  <si>
    <t>In Thousands</t>
  </si>
  <si>
    <t>Canada</t>
  </si>
  <si>
    <t>Others</t>
  </si>
  <si>
    <t xml:space="preserve"> USA (% share)</t>
  </si>
  <si>
    <t>Cruise Arrivals</t>
  </si>
  <si>
    <t>Grand Cayman Building Permits Values</t>
  </si>
  <si>
    <t>Building Permits (CI$ Mil)</t>
  </si>
  <si>
    <t xml:space="preserve">% Change </t>
  </si>
  <si>
    <t>Residential</t>
  </si>
  <si>
    <t>Houses</t>
  </si>
  <si>
    <t>Apartments</t>
  </si>
  <si>
    <t>Commercial</t>
  </si>
  <si>
    <t>Industrial</t>
  </si>
  <si>
    <t>Hotel</t>
  </si>
  <si>
    <t>Government</t>
  </si>
  <si>
    <t>Table 17: Number of Building Permits (Jan-Sept)</t>
  </si>
  <si>
    <t>Number of Permits</t>
  </si>
  <si>
    <t>Table 18: Project Approvals ( Jan-Sept)</t>
  </si>
  <si>
    <t>Project Approvals (CI$ Mil)</t>
  </si>
  <si>
    <t xml:space="preserve">%  Change </t>
  </si>
  <si>
    <t>Table 19: Project Approvals (Jan-Sept)</t>
  </si>
  <si>
    <t>Number of Approvals</t>
  </si>
  <si>
    <t xml:space="preserve">%   Change </t>
  </si>
  <si>
    <t>Value of Property Transfers</t>
  </si>
  <si>
    <t>Values ($M)</t>
  </si>
  <si>
    <t>Freehold</t>
  </si>
  <si>
    <t>Leasehold</t>
  </si>
  <si>
    <t>(CI$ Million, Jan-Sep)</t>
  </si>
  <si>
    <t>Number of Property Transfers</t>
  </si>
  <si>
    <t>Nos. Property Transfers</t>
  </si>
  <si>
    <t>Freehold**</t>
  </si>
  <si>
    <t>Table 20: Utilities Production &amp; Consumption</t>
  </si>
  <si>
    <t>Millions of US Gallons</t>
  </si>
  <si>
    <t>Water Production</t>
  </si>
  <si>
    <t>Water Consumption</t>
  </si>
  <si>
    <t>000 of megawatt hrs</t>
  </si>
  <si>
    <t>Electricity Production</t>
  </si>
  <si>
    <t>Electricity Consumption</t>
  </si>
  <si>
    <t xml:space="preserve">Commercial </t>
  </si>
  <si>
    <t>Public</t>
  </si>
  <si>
    <t>Total Customers</t>
  </si>
  <si>
    <t xml:space="preserve">Residential </t>
  </si>
  <si>
    <t>Figure 21: Central Government's Net Lending Jan-Mar (CI$ Million)</t>
  </si>
  <si>
    <t xml:space="preserve"> Source: Cayman Islands Treasury Department &amp; Economics and Statistics Office</t>
  </si>
  <si>
    <t>Net Lending (Overall Balance)</t>
  </si>
  <si>
    <t xml:space="preserve">Table 21: Summary of Fiscal Operations </t>
  </si>
  <si>
    <t>CI$ Million</t>
  </si>
  <si>
    <t>Revenue</t>
  </si>
  <si>
    <t>Expense</t>
  </si>
  <si>
    <t>Net Operating Balance</t>
  </si>
  <si>
    <r>
      <t>Net Investment in Nonfinancial Assets</t>
    </r>
    <r>
      <rPr>
        <vertAlign val="superscript"/>
        <sz val="11"/>
        <rFont val="Book Antiqua"/>
        <family val="1"/>
      </rPr>
      <t>1</t>
    </r>
  </si>
  <si>
    <t>Total Expenditure</t>
  </si>
  <si>
    <t>Financing:</t>
  </si>
  <si>
    <t>Net Acquisition of Financial Assets</t>
  </si>
  <si>
    <t xml:space="preserve">   Net Incurrence of Liabilities</t>
  </si>
  <si>
    <t>Source: Cayman Islands Treasury Department &amp; Economics and Statistics Office</t>
  </si>
  <si>
    <t>Table 22: Revenue of the Central Government (Jan-Sep)</t>
  </si>
  <si>
    <t>Taxes</t>
  </si>
  <si>
    <t>Taxes on International Trade &amp; Transactions</t>
  </si>
  <si>
    <t>Taxes on Goods &amp; Services</t>
  </si>
  <si>
    <t>Taxes on Property</t>
  </si>
  <si>
    <t>Other Taxes</t>
  </si>
  <si>
    <t>Other Revenue</t>
  </si>
  <si>
    <t>Sale of Goods &amp; Services</t>
  </si>
  <si>
    <t>Investment Revenue</t>
  </si>
  <si>
    <t>Fines, Penalties and Forfeits</t>
  </si>
  <si>
    <t>Transfers n.e.c.</t>
  </si>
  <si>
    <t>Financial Services Licences</t>
  </si>
  <si>
    <t>ICTA Licences &amp; Royalties</t>
  </si>
  <si>
    <t>Work Permit and Residency Fees</t>
  </si>
  <si>
    <t>Other Stamp Duties</t>
  </si>
  <si>
    <t>Traders' Licences</t>
  </si>
  <si>
    <t>Other Domestic Taxes</t>
  </si>
  <si>
    <t>Of which:</t>
  </si>
  <si>
    <t xml:space="preserve">      Tourist Accommodation Charges</t>
  </si>
  <si>
    <t xml:space="preserve">      Charges</t>
  </si>
  <si>
    <t xml:space="preserve">   Motor Vehicle Charges</t>
  </si>
  <si>
    <t>Table 24: Expenses of the Central Government (Jan-Sep)</t>
  </si>
  <si>
    <t>Compensation of Employees</t>
  </si>
  <si>
    <t>Use of Goods and Services</t>
  </si>
  <si>
    <t>Consumption of Fixed Capital</t>
  </si>
  <si>
    <t>Subsidies</t>
  </si>
  <si>
    <t>Social Benefits</t>
  </si>
  <si>
    <t xml:space="preserve">Interest </t>
  </si>
  <si>
    <t>Other Expense</t>
  </si>
  <si>
    <t>Table 25: Investment in Non-Financial Assets (Jan-Sep)</t>
  </si>
  <si>
    <t>Gross Investment in Non-Financial Assets</t>
  </si>
  <si>
    <t>Fixed Assets</t>
  </si>
  <si>
    <t>Capital Investment in Ministries and Portfolios</t>
  </si>
  <si>
    <t>Capital Investment in Statutory Authorities and Government Owned Companies</t>
  </si>
  <si>
    <t>Executive Assets</t>
  </si>
  <si>
    <t>Inventories</t>
  </si>
  <si>
    <t>Net Investment in Non-Financial Assets</t>
  </si>
  <si>
    <t>Table 26: Net Financing</t>
  </si>
  <si>
    <t xml:space="preserve"> Net Acquisition of Financial Assets</t>
  </si>
  <si>
    <t xml:space="preserve">      Incurrence (Disbursement)</t>
  </si>
  <si>
    <t xml:space="preserve">      Reduction (Loan Repayment)</t>
  </si>
  <si>
    <t>Source: Cayman Islands Treasury Department</t>
  </si>
  <si>
    <t>Debt Balance</t>
  </si>
  <si>
    <t>Figure 21: Central Government Outstanding Debt (CI$ Million) as at September</t>
  </si>
  <si>
    <t>Cement (Bagged)</t>
  </si>
  <si>
    <t>2024</t>
  </si>
  <si>
    <t>-</t>
  </si>
  <si>
    <t>9-Months
2024</t>
  </si>
  <si>
    <t>Figure 2: Estimated First Nine Months of 2024 Annualised GDP Growth by Sector (%)</t>
  </si>
  <si>
    <t>Figure 3: Quarterly Inflation (%)</t>
  </si>
  <si>
    <t>Figure 4: Food vs. Non-food Inflation (%)</t>
  </si>
  <si>
    <t>Figure 5:  Merchandise Imports (CI$ Millions, Jan - Sept)</t>
  </si>
  <si>
    <t>Figure 6:  Total Tonnage of Cargo (Jan-Sep)</t>
  </si>
  <si>
    <t>Figure 7: Work Permits</t>
  </si>
  <si>
    <t>Figure 8: Civil Service Employment</t>
  </si>
  <si>
    <t>Table 5: Net Foreign Assets ($ millions)</t>
  </si>
  <si>
    <t>Figure 11: Residential Mortgages Foreclosures Inventory and Proportion to Total Residential Mortgages</t>
  </si>
  <si>
    <t>Figure 12: KYD Lending Rates 
(%, End of Period)</t>
  </si>
  <si>
    <t>Figure 13: KYD Weighted Average Savings Rates</t>
  </si>
  <si>
    <t>Figure 14: Percentage Proportion of Registered Banks by 
Regional Source as at September 2022</t>
  </si>
  <si>
    <t>Figure 15: Mutual Funds (as at the end of quarter)</t>
  </si>
  <si>
    <t>Source: Department of Tourism</t>
  </si>
  <si>
    <t>Figure 16:  Cruise Visitors (000's) Jan-Sept</t>
  </si>
  <si>
    <r>
      <rPr>
        <b/>
        <sz val="11"/>
        <rFont val="Book Antiqua"/>
        <family val="1"/>
      </rPr>
      <t>Table 16</t>
    </r>
    <r>
      <rPr>
        <sz val="11"/>
        <rFont val="Book Antiqua"/>
        <family val="1"/>
      </rPr>
      <t>: Building permit ( Jan-Sept)</t>
    </r>
  </si>
  <si>
    <t>Figure 17: Value of Property Transfers:</t>
  </si>
  <si>
    <t>Figure 18: Number of Property Transfers (Jan-Sep)</t>
  </si>
  <si>
    <t>Source: Lands &amp; Survey Department</t>
  </si>
  <si>
    <t>Source: Cayman Islands Water Authority, Cayman Water</t>
  </si>
  <si>
    <t>Company, Caribbean Utilities Company</t>
  </si>
  <si>
    <t>Source: Cayman Islands Planning Department.</t>
  </si>
  <si>
    <t>Source: Cayman Islands Planning Department</t>
  </si>
  <si>
    <t>Source: Tourism Department</t>
  </si>
  <si>
    <t>Source: Cayman Islands Monetary Authority &amp;</t>
  </si>
  <si>
    <t>Economics and Statistics Office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</si>
</sst>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#,##0.0_);\(#,##0.0\)"/>
    <numFmt numFmtId="165" formatCode="#,##0.0_);[Red]\(#,##0.0\)"/>
    <numFmt numFmtId="166" formatCode="0.0"/>
    <numFmt numFmtId="167" formatCode="#,##0.0"/>
    <numFmt numFmtId="168" formatCode="_(* #,##0.0_);_(* \(#,##0.0\);_(* &quot;-&quot;??_);_(@_)"/>
    <numFmt numFmtId="169" formatCode="0.0_);\(0.0\)"/>
    <numFmt numFmtId="170" formatCode="[$-409]mmm\-yy;@"/>
    <numFmt numFmtId="171" formatCode="_(* #,##0_);_(* \(#,##0\);_(* &quot;-&quot;??_);_(@_)"/>
    <numFmt numFmtId="172" formatCode="0.0%"/>
    <numFmt numFmtId="173" formatCode="0.000"/>
    <numFmt numFmtId="174" formatCode="yyyy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Book Antiqua"/>
      <family val="1"/>
    </font>
    <font>
      <u/>
      <sz val="11"/>
      <color theme="10"/>
      <name val="Calibri"/>
      <family val="2"/>
      <scheme val="minor"/>
    </font>
    <font>
      <sz val="10"/>
      <name val="Book Antiqua"/>
      <family val="1"/>
    </font>
    <font>
      <b/>
      <sz val="11"/>
      <color rgb="FFFF0000"/>
      <name val="Calibri"/>
      <family val="2"/>
      <scheme val="minor"/>
    </font>
    <font>
      <sz val="11"/>
      <name val="Book Antiqua"/>
      <family val="1"/>
    </font>
    <font>
      <b/>
      <sz val="11"/>
      <name val="Book Antiqua"/>
      <family val="1"/>
    </font>
    <font>
      <b/>
      <sz val="10"/>
      <name val="Book Antiqua"/>
      <family val="1"/>
    </font>
    <font>
      <b/>
      <sz val="9"/>
      <name val="Book Antiqua"/>
      <family val="1"/>
    </font>
    <font>
      <sz val="9"/>
      <name val="Book Antiqua"/>
      <family val="1"/>
    </font>
    <font>
      <sz val="12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b/>
      <sz val="9"/>
      <color theme="1"/>
      <name val="Book Antiqua"/>
      <family val="1"/>
    </font>
    <font>
      <b/>
      <sz val="10"/>
      <name val="Arial"/>
      <family val="2"/>
    </font>
    <font>
      <b/>
      <sz val="10"/>
      <color rgb="FF0000FF"/>
      <name val="Book Antiqua"/>
      <family val="1"/>
    </font>
    <font>
      <b/>
      <sz val="11"/>
      <color theme="1"/>
      <name val="Book Antiqua"/>
      <family val="1"/>
    </font>
    <font>
      <sz val="9"/>
      <color rgb="FF000000"/>
      <name val="Book Antiqua"/>
      <family val="1"/>
    </font>
    <font>
      <sz val="12"/>
      <name val="Book Antiqua"/>
      <family val="1"/>
    </font>
    <font>
      <sz val="11"/>
      <color theme="1"/>
      <name val="Book Antiqua"/>
      <family val="1"/>
    </font>
    <font>
      <b/>
      <sz val="12"/>
      <name val="Book Antiqua"/>
      <family val="1"/>
    </font>
    <font>
      <b/>
      <sz val="12"/>
      <name val="Arial"/>
      <family val="2"/>
    </font>
    <font>
      <i/>
      <sz val="11"/>
      <color theme="1"/>
      <name val="Book Antiqua"/>
      <family val="1"/>
    </font>
    <font>
      <i/>
      <sz val="11"/>
      <name val="Book Antiqua"/>
      <family val="1"/>
    </font>
    <font>
      <b/>
      <sz val="12"/>
      <color theme="1"/>
      <name val="Book Antiqua"/>
      <family val="1"/>
    </font>
    <font>
      <b/>
      <i/>
      <sz val="11"/>
      <name val="Book Antiqua"/>
      <family val="1"/>
    </font>
    <font>
      <b/>
      <i/>
      <sz val="10"/>
      <name val="Arial"/>
      <family val="2"/>
    </font>
    <font>
      <u/>
      <sz val="11"/>
      <name val="Book Antiqua"/>
      <family val="1"/>
    </font>
    <font>
      <sz val="10"/>
      <color indexed="10"/>
      <name val="Book Antiqua"/>
      <family val="1"/>
    </font>
    <font>
      <sz val="11"/>
      <color rgb="FF000000"/>
      <name val="Calibri"/>
      <family val="2"/>
    </font>
    <font>
      <sz val="11"/>
      <color rgb="FFFFC000"/>
      <name val="Book Antiqua"/>
      <family val="1"/>
    </font>
    <font>
      <b/>
      <sz val="10"/>
      <color indexed="9"/>
      <name val="Book Antiqua"/>
      <family val="1"/>
    </font>
    <font>
      <sz val="10"/>
      <name val="Trebuchet MS"/>
      <family val="2"/>
    </font>
    <font>
      <b/>
      <sz val="11"/>
      <color rgb="FF000000"/>
      <name val="Book Antiqua"/>
      <family val="1"/>
    </font>
    <font>
      <b/>
      <sz val="11"/>
      <color theme="0"/>
      <name val="Book Antiqua"/>
      <family val="1"/>
    </font>
    <font>
      <vertAlign val="superscript"/>
      <sz val="11"/>
      <name val="Book Antiqua"/>
      <family val="1"/>
    </font>
    <font>
      <sz val="10"/>
      <color theme="1"/>
      <name val="Book Antiqua"/>
      <family val="1"/>
    </font>
    <font>
      <b/>
      <sz val="10"/>
      <color theme="1"/>
      <name val="Book Antiqua"/>
      <family val="1"/>
    </font>
  </fonts>
  <fills count="23">
    <fill>
      <patternFill patternType="none"/>
    </fill>
    <fill>
      <patternFill patternType="gray125"/>
    </fill>
    <fill>
      <patternFill patternType="solid">
        <fgColor rgb="FFDA9694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AEEF3"/>
        <bgColor indexed="26"/>
      </patternFill>
    </fill>
    <fill>
      <patternFill patternType="solid">
        <fgColor rgb="FFEBF1DE"/>
        <bgColor indexed="64"/>
      </patternFill>
    </fill>
    <fill>
      <patternFill patternType="solid">
        <fgColor rgb="FFEBF1DE"/>
        <bgColor indexed="26"/>
      </patternFill>
    </fill>
    <fill>
      <patternFill patternType="solid">
        <fgColor rgb="FF749D47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1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668">
    <xf numFmtId="0" fontId="0" fillId="0" borderId="0" xfId="0"/>
    <xf numFmtId="0" fontId="2" fillId="0" borderId="0" xfId="0" applyFont="1"/>
    <xf numFmtId="0" fontId="0" fillId="0" borderId="0" xfId="0" applyFill="1"/>
    <xf numFmtId="164" fontId="0" fillId="0" borderId="0" xfId="1" applyNumberFormat="1" applyFont="1" applyAlignment="1">
      <alignment horizontal="left"/>
    </xf>
    <xf numFmtId="166" fontId="0" fillId="0" borderId="0" xfId="0" applyNumberFormat="1"/>
    <xf numFmtId="164" fontId="0" fillId="0" borderId="0" xfId="0" applyNumberFormat="1" applyAlignment="1">
      <alignment horizontal="left"/>
    </xf>
    <xf numFmtId="167" fontId="0" fillId="0" borderId="0" xfId="0" applyNumberFormat="1" applyFill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vertical="center"/>
    </xf>
    <xf numFmtId="37" fontId="0" fillId="0" borderId="0" xfId="1" applyNumberFormat="1" applyFont="1" applyAlignment="1">
      <alignment horizontal="left"/>
    </xf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168" fontId="6" fillId="0" borderId="0" xfId="0" applyNumberFormat="1" applyFont="1" applyFill="1" applyBorder="1"/>
    <xf numFmtId="37" fontId="2" fillId="0" borderId="0" xfId="0" applyNumberFormat="1" applyFont="1" applyBorder="1" applyAlignment="1">
      <alignment horizontal="center"/>
    </xf>
    <xf numFmtId="37" fontId="7" fillId="0" borderId="0" xfId="1" applyNumberFormat="1" applyFont="1" applyAlignment="1">
      <alignment horizontal="left"/>
    </xf>
    <xf numFmtId="0" fontId="10" fillId="0" borderId="0" xfId="0" applyNumberFormat="1" applyFont="1" applyFill="1" applyBorder="1"/>
    <xf numFmtId="17" fontId="10" fillId="0" borderId="0" xfId="0" applyNumberFormat="1" applyFont="1" applyFill="1" applyBorder="1" applyAlignment="1">
      <alignment horizontal="center" wrapText="1"/>
    </xf>
    <xf numFmtId="17" fontId="6" fillId="0" borderId="0" xfId="0" applyNumberFormat="1" applyFont="1" applyFill="1" applyBorder="1"/>
    <xf numFmtId="17" fontId="6" fillId="0" borderId="0" xfId="0" applyNumberFormat="1" applyFont="1" applyFill="1" applyBorder="1" applyAlignment="1">
      <alignment wrapText="1"/>
    </xf>
    <xf numFmtId="0" fontId="0" fillId="0" borderId="0" xfId="0" applyFill="1" applyBorder="1"/>
    <xf numFmtId="17" fontId="12" fillId="0" borderId="0" xfId="0" applyNumberFormat="1" applyFont="1" applyFill="1" applyBorder="1" applyAlignment="1">
      <alignment horizontal="center"/>
    </xf>
    <xf numFmtId="168" fontId="6" fillId="0" borderId="0" xfId="0" applyNumberFormat="1" applyFont="1" applyFill="1" applyBorder="1" applyAlignment="1"/>
    <xf numFmtId="168" fontId="10" fillId="0" borderId="0" xfId="0" applyNumberFormat="1" applyFont="1" applyFill="1" applyBorder="1"/>
    <xf numFmtId="43" fontId="6" fillId="0" borderId="0" xfId="0" applyNumberFormat="1" applyFont="1" applyFill="1" applyBorder="1"/>
    <xf numFmtId="168" fontId="10" fillId="0" borderId="0" xfId="0" applyNumberFormat="1" applyFont="1" applyFill="1" applyBorder="1" applyAlignment="1"/>
    <xf numFmtId="168" fontId="6" fillId="0" borderId="0" xfId="1" applyNumberFormat="1" applyFont="1" applyFill="1" applyBorder="1"/>
    <xf numFmtId="2" fontId="6" fillId="0" borderId="0" xfId="0" applyNumberFormat="1" applyFont="1" applyFill="1" applyBorder="1"/>
    <xf numFmtId="168" fontId="6" fillId="0" borderId="0" xfId="1" applyNumberFormat="1" applyFont="1" applyFill="1" applyBorder="1" applyAlignment="1"/>
    <xf numFmtId="166" fontId="6" fillId="0" borderId="0" xfId="0" applyNumberFormat="1" applyFont="1" applyFill="1" applyBorder="1"/>
    <xf numFmtId="43" fontId="6" fillId="0" borderId="0" xfId="1" applyNumberFormat="1" applyFont="1" applyFill="1" applyBorder="1"/>
    <xf numFmtId="0" fontId="0" fillId="0" borderId="0" xfId="0" applyFont="1" applyFill="1" applyBorder="1" applyAlignment="1"/>
    <xf numFmtId="166" fontId="2" fillId="0" borderId="0" xfId="0" applyNumberFormat="1" applyFont="1"/>
    <xf numFmtId="39" fontId="0" fillId="0" borderId="0" xfId="1" applyNumberFormat="1" applyFont="1" applyAlignment="1">
      <alignment horizontal="left"/>
    </xf>
    <xf numFmtId="0" fontId="5" fillId="0" borderId="0" xfId="3"/>
    <xf numFmtId="0" fontId="2" fillId="0" borderId="1" xfId="0" applyFont="1" applyBorder="1" applyAlignment="1"/>
    <xf numFmtId="0" fontId="8" fillId="2" borderId="2" xfId="0" applyFont="1" applyFill="1" applyBorder="1"/>
    <xf numFmtId="0" fontId="9" fillId="2" borderId="3" xfId="0" applyNumberFormat="1" applyFont="1" applyFill="1" applyBorder="1"/>
    <xf numFmtId="17" fontId="9" fillId="2" borderId="4" xfId="0" applyNumberFormat="1" applyFont="1" applyFill="1" applyBorder="1" applyAlignment="1">
      <alignment horizontal="center" wrapText="1"/>
    </xf>
    <xf numFmtId="0" fontId="8" fillId="3" borderId="5" xfId="0" applyFont="1" applyFill="1" applyBorder="1"/>
    <xf numFmtId="17" fontId="8" fillId="3" borderId="7" xfId="0" applyNumberFormat="1" applyFont="1" applyFill="1" applyBorder="1" applyAlignment="1">
      <alignment horizontal="center"/>
    </xf>
    <xf numFmtId="0" fontId="9" fillId="3" borderId="5" xfId="0" applyFont="1" applyFill="1" applyBorder="1"/>
    <xf numFmtId="168" fontId="9" fillId="3" borderId="8" xfId="0" applyNumberFormat="1" applyFont="1" applyFill="1" applyBorder="1"/>
    <xf numFmtId="168" fontId="9" fillId="3" borderId="9" xfId="0" applyNumberFormat="1" applyFont="1" applyFill="1" applyBorder="1"/>
    <xf numFmtId="0" fontId="8" fillId="3" borderId="5" xfId="0" applyFont="1" applyFill="1" applyBorder="1" applyAlignment="1">
      <alignment horizontal="left" indent="1"/>
    </xf>
    <xf numFmtId="168" fontId="8" fillId="3" borderId="0" xfId="1" applyNumberFormat="1" applyFont="1" applyFill="1"/>
    <xf numFmtId="168" fontId="8" fillId="3" borderId="7" xfId="0" applyNumberFormat="1" applyFont="1" applyFill="1" applyBorder="1"/>
    <xf numFmtId="168" fontId="8" fillId="3" borderId="0" xfId="1" applyNumberFormat="1" applyFont="1" applyFill="1" applyBorder="1"/>
    <xf numFmtId="0" fontId="8" fillId="3" borderId="10" xfId="0" applyFont="1" applyFill="1" applyBorder="1" applyAlignment="1">
      <alignment horizontal="left" indent="1"/>
    </xf>
    <xf numFmtId="168" fontId="8" fillId="3" borderId="11" xfId="1" applyNumberFormat="1" applyFont="1" applyFill="1" applyBorder="1"/>
    <xf numFmtId="168" fontId="8" fillId="3" borderId="12" xfId="0" applyNumberFormat="1" applyFont="1" applyFill="1" applyBorder="1"/>
    <xf numFmtId="164" fontId="1" fillId="0" borderId="0" xfId="1" applyNumberFormat="1" applyFont="1" applyAlignment="1">
      <alignment horizontal="left"/>
    </xf>
    <xf numFmtId="164" fontId="2" fillId="0" borderId="0" xfId="1" applyNumberFormat="1" applyFont="1" applyFill="1" applyAlignment="1">
      <alignment horizontal="left"/>
    </xf>
    <xf numFmtId="0" fontId="2" fillId="0" borderId="0" xfId="0" applyFont="1" applyFill="1" applyBorder="1" applyAlignment="1">
      <alignment horizontal="center" vertical="center" wrapText="1"/>
    </xf>
    <xf numFmtId="43" fontId="0" fillId="0" borderId="0" xfId="1" applyFont="1" applyAlignment="1">
      <alignment horizontal="center"/>
    </xf>
    <xf numFmtId="0" fontId="14" fillId="0" borderId="3" xfId="4" applyNumberFormat="1" applyFont="1" applyBorder="1" applyAlignment="1"/>
    <xf numFmtId="0" fontId="15" fillId="0" borderId="3" xfId="4" applyFont="1" applyBorder="1"/>
    <xf numFmtId="0" fontId="16" fillId="0" borderId="0" xfId="4" applyFont="1"/>
    <xf numFmtId="0" fontId="14" fillId="0" borderId="0" xfId="4" applyNumberFormat="1" applyFont="1" applyAlignment="1"/>
    <xf numFmtId="0" fontId="14" fillId="0" borderId="0" xfId="4" applyNumberFormat="1" applyFont="1" applyBorder="1" applyAlignment="1">
      <alignment horizontal="left"/>
    </xf>
    <xf numFmtId="0" fontId="17" fillId="0" borderId="0" xfId="4" applyNumberFormat="1" applyFont="1" applyBorder="1" applyAlignment="1"/>
    <xf numFmtId="4" fontId="14" fillId="0" borderId="0" xfId="4" applyNumberFormat="1" applyFont="1" applyBorder="1" applyAlignment="1"/>
    <xf numFmtId="4" fontId="17" fillId="0" borderId="0" xfId="4" applyNumberFormat="1" applyFont="1" applyBorder="1" applyAlignment="1">
      <alignment horizontal="left" indent="1"/>
    </xf>
    <xf numFmtId="167" fontId="17" fillId="0" borderId="0" xfId="4" applyNumberFormat="1" applyFont="1" applyBorder="1" applyAlignment="1">
      <alignment horizontal="left" indent="1"/>
    </xf>
    <xf numFmtId="4" fontId="17" fillId="0" borderId="0" xfId="4" applyNumberFormat="1" applyFont="1" applyBorder="1" applyAlignment="1"/>
    <xf numFmtId="4" fontId="17" fillId="0" borderId="0" xfId="4" applyNumberFormat="1" applyFont="1" applyBorder="1" applyAlignment="1">
      <alignment horizontal="left" indent="2"/>
    </xf>
    <xf numFmtId="4" fontId="17" fillId="0" borderId="0" xfId="4" applyNumberFormat="1" applyFont="1" applyBorder="1" applyAlignment="1">
      <alignment horizontal="left" wrapText="1" indent="1"/>
    </xf>
    <xf numFmtId="0" fontId="16" fillId="0" borderId="0" xfId="4" applyFont="1" applyAlignment="1">
      <alignment horizontal="left" wrapText="1" indent="1"/>
    </xf>
    <xf numFmtId="4" fontId="17" fillId="0" borderId="11" xfId="4" applyNumberFormat="1" applyFont="1" applyBorder="1" applyAlignment="1"/>
    <xf numFmtId="43" fontId="16" fillId="0" borderId="0" xfId="5" applyFont="1"/>
    <xf numFmtId="43" fontId="16" fillId="0" borderId="0" xfId="4" applyNumberFormat="1" applyFont="1"/>
    <xf numFmtId="0" fontId="6" fillId="5" borderId="16" xfId="0" applyFont="1" applyFill="1" applyBorder="1" applyAlignment="1">
      <alignment horizontal="left" wrapText="1"/>
    </xf>
    <xf numFmtId="169" fontId="6" fillId="5" borderId="0" xfId="0" applyNumberFormat="1" applyFont="1" applyFill="1" applyBorder="1"/>
    <xf numFmtId="169" fontId="6" fillId="5" borderId="13" xfId="0" applyNumberFormat="1" applyFont="1" applyFill="1" applyBorder="1"/>
    <xf numFmtId="0" fontId="6" fillId="5" borderId="17" xfId="0" applyFont="1" applyFill="1" applyBorder="1" applyAlignment="1">
      <alignment horizontal="left" wrapText="1"/>
    </xf>
    <xf numFmtId="0" fontId="6" fillId="5" borderId="28" xfId="0" applyFont="1" applyFill="1" applyBorder="1" applyAlignment="1">
      <alignment horizontal="center" wrapText="1"/>
    </xf>
    <xf numFmtId="169" fontId="6" fillId="5" borderId="3" xfId="0" applyNumberFormat="1" applyFont="1" applyFill="1" applyBorder="1"/>
    <xf numFmtId="169" fontId="6" fillId="5" borderId="29" xfId="0" applyNumberFormat="1" applyFont="1" applyFill="1" applyBorder="1"/>
    <xf numFmtId="0" fontId="12" fillId="5" borderId="0" xfId="0" applyFont="1" applyFill="1"/>
    <xf numFmtId="0" fontId="6" fillId="6" borderId="25" xfId="0" applyFont="1" applyFill="1" applyBorder="1" applyAlignment="1">
      <alignment wrapText="1"/>
    </xf>
    <xf numFmtId="0" fontId="6" fillId="6" borderId="25" xfId="0" applyFont="1" applyFill="1" applyBorder="1"/>
    <xf numFmtId="0" fontId="6" fillId="6" borderId="27" xfId="0" applyFont="1" applyFill="1" applyBorder="1" applyAlignment="1">
      <alignment horizontal="center" wrapText="1"/>
    </xf>
    <xf numFmtId="0" fontId="18" fillId="0" borderId="0" xfId="0" applyFont="1" applyAlignment="1">
      <alignment horizontal="left" vertical="center"/>
    </xf>
    <xf numFmtId="0" fontId="20" fillId="7" borderId="19" xfId="0" applyNumberFormat="1" applyFont="1" applyFill="1" applyBorder="1" applyAlignment="1">
      <alignment horizontal="center" wrapText="1"/>
    </xf>
    <xf numFmtId="0" fontId="0" fillId="0" borderId="0" xfId="0" applyNumberFormat="1" applyBorder="1"/>
    <xf numFmtId="170" fontId="0" fillId="0" borderId="0" xfId="0" applyNumberFormat="1" applyBorder="1"/>
    <xf numFmtId="0" fontId="0" fillId="0" borderId="13" xfId="0" applyBorder="1"/>
    <xf numFmtId="2" fontId="0" fillId="0" borderId="0" xfId="0" applyNumberFormat="1" applyBorder="1"/>
    <xf numFmtId="170" fontId="0" fillId="0" borderId="11" xfId="0" applyNumberFormat="1" applyBorder="1"/>
    <xf numFmtId="0" fontId="20" fillId="7" borderId="30" xfId="0" applyNumberFormat="1" applyFont="1" applyFill="1" applyBorder="1" applyAlignment="1">
      <alignment horizontal="center" wrapText="1"/>
    </xf>
    <xf numFmtId="166" fontId="0" fillId="0" borderId="13" xfId="0" applyNumberFormat="1" applyBorder="1"/>
    <xf numFmtId="166" fontId="0" fillId="0" borderId="14" xfId="0" applyNumberFormat="1" applyBorder="1"/>
    <xf numFmtId="0" fontId="20" fillId="7" borderId="15" xfId="0" applyNumberFormat="1" applyFont="1" applyFill="1" applyBorder="1" applyAlignment="1">
      <alignment horizontal="center" wrapText="1"/>
    </xf>
    <xf numFmtId="0" fontId="0" fillId="0" borderId="11" xfId="0" applyBorder="1"/>
    <xf numFmtId="0" fontId="3" fillId="0" borderId="0" xfId="6"/>
    <xf numFmtId="0" fontId="3" fillId="0" borderId="0" xfId="6" applyAlignment="1">
      <alignment vertical="center"/>
    </xf>
    <xf numFmtId="0" fontId="3" fillId="0" borderId="0" xfId="6" applyFill="1"/>
    <xf numFmtId="0" fontId="21" fillId="0" borderId="0" xfId="0" applyFont="1" applyAlignment="1">
      <alignment horizontal="left" vertical="center"/>
    </xf>
    <xf numFmtId="171" fontId="6" fillId="0" borderId="13" xfId="6" applyNumberFormat="1" applyFont="1" applyFill="1" applyBorder="1"/>
    <xf numFmtId="171" fontId="6" fillId="0" borderId="14" xfId="6" applyNumberFormat="1" applyFont="1" applyFill="1" applyBorder="1"/>
    <xf numFmtId="0" fontId="3" fillId="7" borderId="31" xfId="6" applyFill="1" applyBorder="1"/>
    <xf numFmtId="0" fontId="3" fillId="7" borderId="24" xfId="6" applyFill="1" applyBorder="1"/>
    <xf numFmtId="0" fontId="19" fillId="7" borderId="34" xfId="6" applyFont="1" applyFill="1" applyBorder="1"/>
    <xf numFmtId="0" fontId="19" fillId="0" borderId="0" xfId="6" applyFont="1" applyBorder="1"/>
    <xf numFmtId="0" fontId="19" fillId="0" borderId="11" xfId="6" applyFont="1" applyBorder="1"/>
    <xf numFmtId="0" fontId="22" fillId="0" borderId="0" xfId="0" applyFont="1"/>
    <xf numFmtId="0" fontId="23" fillId="0" borderId="0" xfId="4" applyFont="1"/>
    <xf numFmtId="168" fontId="23" fillId="0" borderId="0" xfId="5" applyNumberFormat="1" applyFont="1"/>
    <xf numFmtId="0" fontId="23" fillId="0" borderId="0" xfId="4" applyFont="1" applyAlignment="1"/>
    <xf numFmtId="0" fontId="8" fillId="4" borderId="35" xfId="4" applyFont="1" applyFill="1" applyBorder="1"/>
    <xf numFmtId="0" fontId="8" fillId="8" borderId="35" xfId="4" applyFont="1" applyFill="1" applyBorder="1"/>
    <xf numFmtId="0" fontId="8" fillId="4" borderId="11" xfId="4" applyFont="1" applyFill="1" applyBorder="1"/>
    <xf numFmtId="0" fontId="8" fillId="8" borderId="11" xfId="4" applyFont="1" applyFill="1" applyBorder="1" applyAlignment="1">
      <alignment horizontal="center"/>
    </xf>
    <xf numFmtId="0" fontId="8" fillId="4" borderId="0" xfId="4" applyFont="1" applyFill="1" applyBorder="1"/>
    <xf numFmtId="166" fontId="8" fillId="4" borderId="0" xfId="4" applyNumberFormat="1" applyFont="1" applyFill="1" applyBorder="1"/>
    <xf numFmtId="166" fontId="8" fillId="8" borderId="0" xfId="4" applyNumberFormat="1" applyFont="1" applyFill="1" applyBorder="1"/>
    <xf numFmtId="166" fontId="8" fillId="4" borderId="11" xfId="4" applyNumberFormat="1" applyFont="1" applyFill="1" applyBorder="1"/>
    <xf numFmtId="166" fontId="8" fillId="8" borderId="11" xfId="4" applyNumberFormat="1" applyFont="1" applyFill="1" applyBorder="1"/>
    <xf numFmtId="0" fontId="23" fillId="0" borderId="0" xfId="4" applyFont="1" applyFill="1"/>
    <xf numFmtId="168" fontId="23" fillId="0" borderId="0" xfId="5" applyNumberFormat="1" applyFont="1" applyFill="1"/>
    <xf numFmtId="166" fontId="23" fillId="0" borderId="0" xfId="4" applyNumberFormat="1" applyFont="1" applyFill="1"/>
    <xf numFmtId="0" fontId="23" fillId="0" borderId="0" xfId="4" applyFont="1" applyFill="1" applyAlignment="1">
      <alignment vertical="center"/>
    </xf>
    <xf numFmtId="0" fontId="23" fillId="0" borderId="0" xfId="4" applyFont="1" applyFill="1" applyAlignment="1"/>
    <xf numFmtId="0" fontId="8" fillId="4" borderId="1" xfId="4" applyFont="1" applyFill="1" applyBorder="1" applyAlignment="1">
      <alignment horizontal="center"/>
    </xf>
    <xf numFmtId="0" fontId="24" fillId="0" borderId="0" xfId="0" applyFont="1" applyAlignment="1">
      <alignment vertical="center"/>
    </xf>
    <xf numFmtId="17" fontId="15" fillId="0" borderId="13" xfId="4" applyNumberFormat="1" applyFont="1" applyBorder="1" applyAlignment="1">
      <alignment horizontal="right"/>
    </xf>
    <xf numFmtId="0" fontId="16" fillId="0" borderId="13" xfId="4" applyFont="1" applyBorder="1"/>
    <xf numFmtId="168" fontId="14" fillId="0" borderId="13" xfId="5" applyNumberFormat="1" applyFont="1" applyFill="1" applyBorder="1" applyAlignment="1">
      <alignment horizontal="right"/>
    </xf>
    <xf numFmtId="168" fontId="17" fillId="0" borderId="13" xfId="5" applyNumberFormat="1" applyFont="1" applyFill="1" applyBorder="1" applyAlignment="1">
      <alignment horizontal="right"/>
    </xf>
    <xf numFmtId="0" fontId="16" fillId="0" borderId="14" xfId="4" applyFont="1" applyBorder="1"/>
    <xf numFmtId="17" fontId="0" fillId="0" borderId="0" xfId="0" applyNumberFormat="1" applyAlignment="1">
      <alignment horizontal="center"/>
    </xf>
    <xf numFmtId="171" fontId="0" fillId="0" borderId="0" xfId="0" applyNumberFormat="1"/>
    <xf numFmtId="172" fontId="0" fillId="0" borderId="0" xfId="8" applyNumberFormat="1" applyFont="1"/>
    <xf numFmtId="173" fontId="0" fillId="0" borderId="0" xfId="0" applyNumberFormat="1"/>
    <xf numFmtId="0" fontId="0" fillId="0" borderId="0" xfId="0" applyFont="1"/>
    <xf numFmtId="172" fontId="2" fillId="0" borderId="0" xfId="8" applyNumberFormat="1" applyFont="1"/>
    <xf numFmtId="0" fontId="3" fillId="0" borderId="0" xfId="9" applyFont="1" applyFill="1" applyBorder="1"/>
    <xf numFmtId="0" fontId="26" fillId="0" borderId="0" xfId="9" applyFont="1" applyFill="1" applyBorder="1"/>
    <xf numFmtId="0" fontId="19" fillId="0" borderId="0" xfId="9" applyFont="1" applyAlignment="1">
      <alignment horizontal="left"/>
    </xf>
    <xf numFmtId="166" fontId="3" fillId="0" borderId="0" xfId="9" applyNumberFormat="1" applyFont="1" applyFill="1" applyBorder="1" applyAlignment="1">
      <alignment horizontal="center"/>
    </xf>
    <xf numFmtId="0" fontId="13" fillId="0" borderId="0" xfId="9" applyFont="1" applyFill="1" applyBorder="1"/>
    <xf numFmtId="0" fontId="19" fillId="0" borderId="0" xfId="9" applyFont="1" applyFill="1" applyBorder="1" applyAlignment="1">
      <alignment horizontal="left"/>
    </xf>
    <xf numFmtId="0" fontId="13" fillId="0" borderId="0" xfId="9" applyNumberFormat="1" applyFont="1" applyFill="1" applyBorder="1"/>
    <xf numFmtId="0" fontId="13" fillId="0" borderId="0" xfId="9" applyFont="1" applyFill="1" applyAlignment="1">
      <alignment horizontal="right"/>
    </xf>
    <xf numFmtId="0" fontId="13" fillId="0" borderId="0" xfId="9" applyFont="1"/>
    <xf numFmtId="0" fontId="9" fillId="0" borderId="0" xfId="4" applyFont="1"/>
    <xf numFmtId="0" fontId="18" fillId="0" borderId="0" xfId="0" applyFont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left"/>
    </xf>
    <xf numFmtId="164" fontId="24" fillId="0" borderId="0" xfId="1" applyNumberFormat="1" applyFont="1" applyAlignment="1">
      <alignment horizontal="left"/>
    </xf>
    <xf numFmtId="165" fontId="28" fillId="0" borderId="0" xfId="1" applyNumberFormat="1" applyFont="1" applyAlignment="1">
      <alignment horizontal="left"/>
    </xf>
    <xf numFmtId="166" fontId="28" fillId="0" borderId="0" xfId="1" applyNumberFormat="1" applyFont="1" applyAlignment="1">
      <alignment horizontal="left"/>
    </xf>
    <xf numFmtId="0" fontId="24" fillId="0" borderId="0" xfId="0" applyFont="1"/>
    <xf numFmtId="0" fontId="21" fillId="0" borderId="1" xfId="0" applyFont="1" applyBorder="1" applyAlignment="1"/>
    <xf numFmtId="0" fontId="21" fillId="0" borderId="16" xfId="0" applyFont="1" applyBorder="1" applyAlignment="1">
      <alignment horizontal="left"/>
    </xf>
    <xf numFmtId="0" fontId="21" fillId="0" borderId="19" xfId="0" applyFont="1" applyBorder="1" applyAlignment="1">
      <alignment horizontal="left"/>
    </xf>
    <xf numFmtId="0" fontId="21" fillId="0" borderId="22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0" fontId="21" fillId="0" borderId="17" xfId="0" applyFont="1" applyFill="1" applyBorder="1"/>
    <xf numFmtId="164" fontId="24" fillId="0" borderId="20" xfId="1" applyNumberFormat="1" applyFont="1" applyFill="1" applyBorder="1" applyAlignment="1">
      <alignment horizontal="left"/>
    </xf>
    <xf numFmtId="164" fontId="24" fillId="0" borderId="13" xfId="1" applyNumberFormat="1" applyFont="1" applyFill="1" applyBorder="1" applyAlignment="1">
      <alignment horizontal="left"/>
    </xf>
    <xf numFmtId="0" fontId="21" fillId="0" borderId="17" xfId="0" applyFont="1" applyBorder="1" applyAlignment="1">
      <alignment vertical="center"/>
    </xf>
    <xf numFmtId="37" fontId="24" fillId="0" borderId="20" xfId="1" applyNumberFormat="1" applyFont="1" applyBorder="1" applyAlignment="1">
      <alignment horizontal="left"/>
    </xf>
    <xf numFmtId="37" fontId="24" fillId="0" borderId="13" xfId="1" applyNumberFormat="1" applyFont="1" applyBorder="1" applyAlignment="1">
      <alignment horizontal="left"/>
    </xf>
    <xf numFmtId="0" fontId="21" fillId="0" borderId="18" xfId="0" applyFont="1" applyBorder="1" applyAlignment="1">
      <alignment vertical="center"/>
    </xf>
    <xf numFmtId="37" fontId="24" fillId="0" borderId="21" xfId="1" applyNumberFormat="1" applyFont="1" applyBorder="1" applyAlignment="1">
      <alignment horizontal="left"/>
    </xf>
    <xf numFmtId="37" fontId="24" fillId="0" borderId="23" xfId="1" applyNumberFormat="1" applyFont="1" applyBorder="1" applyAlignment="1">
      <alignment horizontal="left"/>
    </xf>
    <xf numFmtId="37" fontId="24" fillId="0" borderId="14" xfId="1" applyNumberFormat="1" applyFont="1" applyBorder="1" applyAlignment="1">
      <alignment horizontal="left"/>
    </xf>
    <xf numFmtId="0" fontId="21" fillId="0" borderId="0" xfId="0" applyFont="1" applyAlignment="1">
      <alignment vertical="center"/>
    </xf>
    <xf numFmtId="37" fontId="24" fillId="0" borderId="0" xfId="1" applyNumberFormat="1" applyFont="1" applyAlignment="1">
      <alignment horizontal="left"/>
    </xf>
    <xf numFmtId="0" fontId="21" fillId="0" borderId="0" xfId="0" applyFont="1" applyFill="1" applyAlignment="1">
      <alignment vertical="center"/>
    </xf>
    <xf numFmtId="37" fontId="24" fillId="0" borderId="0" xfId="1" applyNumberFormat="1" applyFont="1" applyFill="1" applyBorder="1" applyAlignment="1">
      <alignment horizontal="left"/>
    </xf>
    <xf numFmtId="0" fontId="24" fillId="0" borderId="0" xfId="0" applyFont="1" applyFill="1" applyBorder="1"/>
    <xf numFmtId="0" fontId="29" fillId="0" borderId="0" xfId="0" applyFont="1" applyFill="1" applyAlignment="1">
      <alignment vertical="center"/>
    </xf>
    <xf numFmtId="37" fontId="21" fillId="0" borderId="0" xfId="1" applyNumberFormat="1" applyFont="1" applyFill="1" applyBorder="1" applyAlignment="1">
      <alignment horizontal="left"/>
    </xf>
    <xf numFmtId="164" fontId="21" fillId="0" borderId="0" xfId="1" applyNumberFormat="1" applyFont="1" applyFill="1" applyBorder="1" applyAlignment="1">
      <alignment horizontal="left"/>
    </xf>
    <xf numFmtId="0" fontId="21" fillId="0" borderId="0" xfId="0" applyFont="1" applyAlignment="1">
      <alignment horizontal="center"/>
    </xf>
    <xf numFmtId="17" fontId="24" fillId="0" borderId="0" xfId="0" applyNumberFormat="1" applyFont="1" applyAlignment="1">
      <alignment horizontal="center"/>
    </xf>
    <xf numFmtId="171" fontId="24" fillId="0" borderId="0" xfId="0" applyNumberFormat="1" applyFont="1"/>
    <xf numFmtId="166" fontId="24" fillId="0" borderId="0" xfId="0" applyNumberFormat="1" applyFont="1"/>
    <xf numFmtId="0" fontId="21" fillId="0" borderId="0" xfId="0" applyFont="1" applyAlignment="1"/>
    <xf numFmtId="0" fontId="24" fillId="0" borderId="0" xfId="0" applyFont="1" applyAlignment="1"/>
    <xf numFmtId="0" fontId="10" fillId="0" borderId="0" xfId="6" applyFont="1"/>
    <xf numFmtId="0" fontId="19" fillId="0" borderId="0" xfId="6" applyFont="1"/>
    <xf numFmtId="0" fontId="6" fillId="9" borderId="35" xfId="6" applyFont="1" applyFill="1" applyBorder="1"/>
    <xf numFmtId="49" fontId="9" fillId="9" borderId="35" xfId="6" applyNumberFormat="1" applyFont="1" applyFill="1" applyBorder="1" applyAlignment="1">
      <alignment horizontal="right"/>
    </xf>
    <xf numFmtId="49" fontId="9" fillId="9" borderId="35" xfId="6" applyNumberFormat="1" applyFont="1" applyFill="1" applyBorder="1" applyAlignment="1">
      <alignment horizontal="center"/>
    </xf>
    <xf numFmtId="0" fontId="6" fillId="9" borderId="11" xfId="6" applyFont="1" applyFill="1" applyBorder="1"/>
    <xf numFmtId="0" fontId="9" fillId="9" borderId="11" xfId="6" applyNumberFormat="1" applyFont="1" applyFill="1" applyBorder="1" applyAlignment="1">
      <alignment horizontal="right"/>
    </xf>
    <xf numFmtId="49" fontId="9" fillId="9" borderId="11" xfId="6" applyNumberFormat="1" applyFont="1" applyFill="1" applyBorder="1" applyAlignment="1">
      <alignment horizontal="right"/>
    </xf>
    <xf numFmtId="49" fontId="9" fillId="9" borderId="11" xfId="6" applyNumberFormat="1" applyFont="1" applyFill="1" applyBorder="1" applyAlignment="1">
      <alignment horizontal="center"/>
    </xf>
    <xf numFmtId="0" fontId="6" fillId="0" borderId="0" xfId="6" applyFont="1"/>
    <xf numFmtId="0" fontId="3" fillId="0" borderId="0" xfId="6" applyFont="1"/>
    <xf numFmtId="0" fontId="9" fillId="10" borderId="24" xfId="6" applyFont="1" applyFill="1" applyBorder="1"/>
    <xf numFmtId="164" fontId="9" fillId="10" borderId="0" xfId="5" applyNumberFormat="1" applyFont="1" applyFill="1" applyBorder="1"/>
    <xf numFmtId="0" fontId="8" fillId="10" borderId="0" xfId="6" applyFont="1" applyFill="1" applyBorder="1" applyAlignment="1">
      <alignment horizontal="left" indent="1"/>
    </xf>
    <xf numFmtId="0" fontId="8" fillId="10" borderId="0" xfId="6" applyFont="1" applyFill="1" applyBorder="1"/>
    <xf numFmtId="164" fontId="8" fillId="10" borderId="0" xfId="5" applyNumberFormat="1" applyFont="1" applyFill="1" applyBorder="1"/>
    <xf numFmtId="0" fontId="30" fillId="10" borderId="0" xfId="6" applyFont="1" applyFill="1" applyBorder="1"/>
    <xf numFmtId="0" fontId="9" fillId="10" borderId="0" xfId="6" applyFont="1" applyFill="1" applyBorder="1"/>
    <xf numFmtId="0" fontId="8" fillId="10" borderId="11" xfId="6" applyFont="1" applyFill="1" applyBorder="1" applyAlignment="1">
      <alignment horizontal="left" indent="1"/>
    </xf>
    <xf numFmtId="0" fontId="8" fillId="10" borderId="11" xfId="6" applyFont="1" applyFill="1" applyBorder="1"/>
    <xf numFmtId="0" fontId="30" fillId="0" borderId="0" xfId="6" applyFont="1" applyBorder="1" applyAlignment="1">
      <alignment horizontal="left"/>
    </xf>
    <xf numFmtId="0" fontId="31" fillId="0" borderId="24" xfId="6" applyFont="1" applyBorder="1"/>
    <xf numFmtId="172" fontId="3" fillId="0" borderId="0" xfId="7" applyNumberFormat="1" applyFont="1" applyFill="1"/>
    <xf numFmtId="0" fontId="3" fillId="0" borderId="0" xfId="6" applyFont="1" applyFill="1"/>
    <xf numFmtId="0" fontId="3" fillId="0" borderId="0" xfId="6" applyFont="1" applyBorder="1"/>
    <xf numFmtId="0" fontId="6" fillId="0" borderId="0" xfId="6" applyFont="1" applyFill="1" applyBorder="1"/>
    <xf numFmtId="0" fontId="3" fillId="0" borderId="0" xfId="6" applyFont="1" applyFill="1" applyBorder="1"/>
    <xf numFmtId="0" fontId="10" fillId="0" borderId="0" xfId="6" applyFont="1" applyFill="1" applyBorder="1" applyAlignment="1">
      <alignment horizontal="center"/>
    </xf>
    <xf numFmtId="0" fontId="10" fillId="0" borderId="0" xfId="6" applyFont="1" applyFill="1" applyBorder="1"/>
    <xf numFmtId="0" fontId="19" fillId="0" borderId="0" xfId="6" applyFont="1" applyBorder="1" applyAlignment="1">
      <alignment horizontal="centerContinuous"/>
    </xf>
    <xf numFmtId="168" fontId="3" fillId="0" borderId="0" xfId="5" applyNumberFormat="1" applyFont="1" applyFill="1" applyBorder="1"/>
    <xf numFmtId="0" fontId="10" fillId="0" borderId="0" xfId="6" applyFont="1" applyBorder="1" applyAlignment="1">
      <alignment vertical="top" wrapText="1"/>
    </xf>
    <xf numFmtId="166" fontId="19" fillId="0" borderId="0" xfId="6" applyNumberFormat="1" applyFont="1" applyBorder="1"/>
    <xf numFmtId="1" fontId="3" fillId="0" borderId="0" xfId="6" applyNumberFormat="1" applyBorder="1" applyAlignment="1">
      <alignment horizontal="center"/>
    </xf>
    <xf numFmtId="166" fontId="3" fillId="0" borderId="0" xfId="6" applyNumberFormat="1" applyFont="1" applyBorder="1" applyAlignment="1">
      <alignment horizontal="center"/>
    </xf>
    <xf numFmtId="166" fontId="3" fillId="0" borderId="0" xfId="6" applyNumberFormat="1" applyFont="1" applyAlignment="1">
      <alignment horizontal="center"/>
    </xf>
    <xf numFmtId="1" fontId="19" fillId="0" borderId="0" xfId="6" applyNumberFormat="1" applyFont="1" applyBorder="1" applyAlignment="1">
      <alignment horizontal="center"/>
    </xf>
    <xf numFmtId="166" fontId="19" fillId="0" borderId="0" xfId="6" applyNumberFormat="1" applyFont="1" applyAlignment="1">
      <alignment horizontal="center"/>
    </xf>
    <xf numFmtId="0" fontId="6" fillId="0" borderId="0" xfId="6" applyFont="1" applyBorder="1"/>
    <xf numFmtId="0" fontId="10" fillId="0" borderId="0" xfId="6" applyFont="1" applyBorder="1"/>
    <xf numFmtId="0" fontId="9" fillId="0" borderId="0" xfId="6" applyFont="1"/>
    <xf numFmtId="0" fontId="9" fillId="9" borderId="35" xfId="6" applyNumberFormat="1" applyFont="1" applyFill="1" applyBorder="1" applyAlignment="1">
      <alignment horizontal="center"/>
    </xf>
    <xf numFmtId="0" fontId="9" fillId="9" borderId="35" xfId="6" applyFont="1" applyFill="1" applyBorder="1" applyAlignment="1">
      <alignment horizontal="right"/>
    </xf>
    <xf numFmtId="0" fontId="8" fillId="9" borderId="11" xfId="6" applyNumberFormat="1" applyFont="1" applyFill="1" applyBorder="1"/>
    <xf numFmtId="0" fontId="9" fillId="9" borderId="11" xfId="6" applyFont="1" applyFill="1" applyBorder="1" applyAlignment="1">
      <alignment horizontal="right"/>
    </xf>
    <xf numFmtId="0" fontId="8" fillId="10" borderId="0" xfId="6" applyNumberFormat="1" applyFont="1" applyFill="1" applyBorder="1"/>
    <xf numFmtId="0" fontId="8" fillId="10" borderId="0" xfId="6" applyNumberFormat="1" applyFont="1" applyFill="1" applyBorder="1" applyAlignment="1">
      <alignment horizontal="right"/>
    </xf>
    <xf numFmtId="0" fontId="32" fillId="10" borderId="0" xfId="6" applyNumberFormat="1" applyFont="1" applyFill="1" applyBorder="1" applyAlignment="1">
      <alignment horizontal="right"/>
    </xf>
    <xf numFmtId="0" fontId="8" fillId="10" borderId="0" xfId="6" applyNumberFormat="1" applyFont="1" applyFill="1" applyBorder="1" applyAlignment="1">
      <alignment horizontal="left" indent="1"/>
    </xf>
    <xf numFmtId="0" fontId="9" fillId="10" borderId="3" xfId="6" applyNumberFormat="1" applyFont="1" applyFill="1" applyBorder="1"/>
    <xf numFmtId="164" fontId="9" fillId="10" borderId="3" xfId="5" applyNumberFormat="1" applyFont="1" applyFill="1" applyBorder="1"/>
    <xf numFmtId="0" fontId="33" fillId="0" borderId="0" xfId="6" applyFont="1"/>
    <xf numFmtId="166" fontId="6" fillId="0" borderId="0" xfId="6" applyNumberFormat="1" applyFont="1"/>
    <xf numFmtId="0" fontId="9" fillId="9" borderId="35" xfId="6" applyFont="1" applyFill="1" applyBorder="1"/>
    <xf numFmtId="170" fontId="9" fillId="9" borderId="35" xfId="6" applyNumberFormat="1" applyFont="1" applyFill="1" applyBorder="1" applyAlignment="1">
      <alignment horizontal="right"/>
    </xf>
    <xf numFmtId="9" fontId="9" fillId="9" borderId="35" xfId="6" applyNumberFormat="1" applyFont="1" applyFill="1" applyBorder="1" applyAlignment="1">
      <alignment horizontal="right"/>
    </xf>
    <xf numFmtId="0" fontId="9" fillId="9" borderId="0" xfId="6" applyFont="1" applyFill="1" applyBorder="1"/>
    <xf numFmtId="170" fontId="9" fillId="9" borderId="11" xfId="6" applyNumberFormat="1" applyFont="1" applyFill="1" applyBorder="1"/>
    <xf numFmtId="170" fontId="9" fillId="9" borderId="11" xfId="6" applyNumberFormat="1" applyFont="1" applyFill="1" applyBorder="1" applyAlignment="1">
      <alignment horizontal="right"/>
    </xf>
    <xf numFmtId="0" fontId="8" fillId="10" borderId="24" xfId="6" applyFont="1" applyFill="1" applyBorder="1" applyAlignment="1">
      <alignment horizontal="left"/>
    </xf>
    <xf numFmtId="0" fontId="8" fillId="10" borderId="24" xfId="6" applyFont="1" applyFill="1" applyBorder="1"/>
    <xf numFmtId="166" fontId="8" fillId="10" borderId="0" xfId="6" applyNumberFormat="1" applyFont="1" applyFill="1" applyBorder="1"/>
    <xf numFmtId="0" fontId="8" fillId="10" borderId="0" xfId="6" applyFont="1" applyFill="1" applyBorder="1" applyAlignment="1"/>
    <xf numFmtId="0" fontId="8" fillId="10" borderId="1" xfId="6" applyFont="1" applyFill="1" applyBorder="1"/>
    <xf numFmtId="164" fontId="8" fillId="10" borderId="1" xfId="5" applyNumberFormat="1" applyFont="1" applyFill="1" applyBorder="1"/>
    <xf numFmtId="0" fontId="9" fillId="10" borderId="11" xfId="6" applyFont="1" applyFill="1" applyBorder="1" applyAlignment="1"/>
    <xf numFmtId="0" fontId="9" fillId="10" borderId="3" xfId="6" applyFont="1" applyFill="1" applyBorder="1"/>
    <xf numFmtId="164" fontId="9" fillId="10" borderId="11" xfId="5" applyNumberFormat="1" applyFont="1" applyFill="1" applyBorder="1"/>
    <xf numFmtId="166" fontId="9" fillId="10" borderId="3" xfId="6" applyNumberFormat="1" applyFont="1" applyFill="1" applyBorder="1"/>
    <xf numFmtId="0" fontId="8" fillId="9" borderId="25" xfId="6" applyFont="1" applyFill="1" applyBorder="1"/>
    <xf numFmtId="0" fontId="8" fillId="9" borderId="46" xfId="6" applyFont="1" applyFill="1" applyBorder="1"/>
    <xf numFmtId="0" fontId="9" fillId="9" borderId="47" xfId="6" applyFont="1" applyFill="1" applyBorder="1"/>
    <xf numFmtId="0" fontId="9" fillId="9" borderId="47" xfId="6" applyFont="1" applyFill="1" applyBorder="1" applyAlignment="1">
      <alignment horizontal="left"/>
    </xf>
    <xf numFmtId="0" fontId="8" fillId="0" borderId="0" xfId="6" applyFont="1"/>
    <xf numFmtId="0" fontId="8" fillId="0" borderId="7" xfId="6" applyFont="1" applyBorder="1"/>
    <xf numFmtId="3" fontId="8" fillId="0" borderId="20" xfId="6" applyNumberFormat="1" applyFont="1" applyBorder="1" applyAlignment="1">
      <alignment horizontal="center"/>
    </xf>
    <xf numFmtId="3" fontId="9" fillId="0" borderId="13" xfId="6" applyNumberFormat="1" applyFont="1" applyBorder="1"/>
    <xf numFmtId="0" fontId="8" fillId="0" borderId="12" xfId="6" applyFont="1" applyBorder="1"/>
    <xf numFmtId="3" fontId="8" fillId="0" borderId="21" xfId="6" applyNumberFormat="1" applyFont="1" applyBorder="1" applyAlignment="1">
      <alignment horizontal="center"/>
    </xf>
    <xf numFmtId="3" fontId="8" fillId="0" borderId="11" xfId="6" applyNumberFormat="1" applyFont="1" applyBorder="1" applyAlignment="1">
      <alignment horizontal="center"/>
    </xf>
    <xf numFmtId="0" fontId="8" fillId="0" borderId="24" xfId="6" applyFont="1" applyBorder="1"/>
    <xf numFmtId="0" fontId="8" fillId="0" borderId="0" xfId="6" applyFont="1" applyBorder="1"/>
    <xf numFmtId="1" fontId="8" fillId="0" borderId="0" xfId="6" applyNumberFormat="1" applyFont="1" applyAlignment="1">
      <alignment horizontal="center"/>
    </xf>
    <xf numFmtId="1" fontId="9" fillId="0" borderId="0" xfId="6" applyNumberFormat="1" applyFont="1" applyAlignment="1">
      <alignment horizontal="center"/>
    </xf>
    <xf numFmtId="166" fontId="8" fillId="0" borderId="0" xfId="6" applyNumberFormat="1" applyFont="1" applyAlignment="1">
      <alignment horizontal="center"/>
    </xf>
    <xf numFmtId="166" fontId="9" fillId="0" borderId="0" xfId="6" applyNumberFormat="1" applyFont="1" applyAlignment="1">
      <alignment horizontal="center"/>
    </xf>
    <xf numFmtId="172" fontId="8" fillId="0" borderId="0" xfId="7" applyNumberFormat="1" applyFont="1"/>
    <xf numFmtId="0" fontId="9" fillId="9" borderId="3" xfId="6" applyFont="1" applyFill="1" applyBorder="1"/>
    <xf numFmtId="0" fontId="9" fillId="9" borderId="3" xfId="6" applyFont="1" applyFill="1" applyBorder="1" applyAlignment="1">
      <alignment horizontal="center" wrapText="1"/>
    </xf>
    <xf numFmtId="3" fontId="8" fillId="10" borderId="0" xfId="6" applyNumberFormat="1" applyFont="1" applyFill="1" applyBorder="1"/>
    <xf numFmtId="3" fontId="3" fillId="0" borderId="0" xfId="6" applyNumberFormat="1"/>
    <xf numFmtId="168" fontId="0" fillId="0" borderId="0" xfId="5" applyNumberFormat="1" applyFont="1"/>
    <xf numFmtId="0" fontId="8" fillId="10" borderId="0" xfId="6" applyFont="1" applyFill="1" applyBorder="1" applyAlignment="1">
      <alignment wrapText="1"/>
    </xf>
    <xf numFmtId="3" fontId="8" fillId="10" borderId="0" xfId="6" applyNumberFormat="1" applyFont="1" applyFill="1" applyBorder="1" applyAlignment="1">
      <alignment vertical="center"/>
    </xf>
    <xf numFmtId="164" fontId="8" fillId="10" borderId="0" xfId="5" applyNumberFormat="1" applyFont="1" applyFill="1" applyBorder="1" applyAlignment="1">
      <alignment vertical="center"/>
    </xf>
    <xf numFmtId="3" fontId="8" fillId="10" borderId="11" xfId="6" applyNumberFormat="1" applyFont="1" applyFill="1" applyBorder="1"/>
    <xf numFmtId="0" fontId="9" fillId="10" borderId="11" xfId="6" applyFont="1" applyFill="1" applyBorder="1" applyAlignment="1">
      <alignment horizontal="left"/>
    </xf>
    <xf numFmtId="3" fontId="9" fillId="10" borderId="11" xfId="6" applyNumberFormat="1" applyFont="1" applyFill="1" applyBorder="1"/>
    <xf numFmtId="3" fontId="19" fillId="0" borderId="0" xfId="6" applyNumberFormat="1" applyFont="1"/>
    <xf numFmtId="168" fontId="19" fillId="0" borderId="0" xfId="5" applyNumberFormat="1" applyFont="1"/>
    <xf numFmtId="0" fontId="12" fillId="0" borderId="48" xfId="6" applyFont="1" applyBorder="1" applyAlignment="1">
      <alignment horizontal="left"/>
    </xf>
    <xf numFmtId="2" fontId="3" fillId="0" borderId="0" xfId="6" applyNumberFormat="1"/>
    <xf numFmtId="166" fontId="3" fillId="0" borderId="0" xfId="6" applyNumberFormat="1"/>
    <xf numFmtId="167" fontId="8" fillId="10" borderId="0" xfId="6" applyNumberFormat="1" applyFont="1" applyFill="1"/>
    <xf numFmtId="167" fontId="3" fillId="0" borderId="0" xfId="6" applyNumberFormat="1"/>
    <xf numFmtId="4" fontId="34" fillId="0" borderId="0" xfId="6" applyNumberFormat="1" applyFont="1"/>
    <xf numFmtId="167" fontId="8" fillId="10" borderId="0" xfId="6" applyNumberFormat="1" applyFont="1" applyFill="1" applyAlignment="1">
      <alignment vertical="center"/>
    </xf>
    <xf numFmtId="166" fontId="8" fillId="10" borderId="11" xfId="6" applyNumberFormat="1" applyFont="1" applyFill="1" applyBorder="1"/>
    <xf numFmtId="0" fontId="8" fillId="10" borderId="0" xfId="6" applyFont="1" applyFill="1" applyBorder="1" applyAlignment="1">
      <alignment horizontal="left"/>
    </xf>
    <xf numFmtId="166" fontId="9" fillId="10" borderId="11" xfId="6" applyNumberFormat="1" applyFont="1" applyFill="1" applyBorder="1"/>
    <xf numFmtId="164" fontId="9" fillId="10" borderId="50" xfId="5" applyNumberFormat="1" applyFont="1" applyFill="1" applyBorder="1"/>
    <xf numFmtId="167" fontId="19" fillId="0" borderId="0" xfId="6" applyNumberFormat="1" applyFont="1"/>
    <xf numFmtId="0" fontId="12" fillId="0" borderId="51" xfId="6" applyFont="1" applyBorder="1" applyAlignment="1">
      <alignment horizontal="left"/>
    </xf>
    <xf numFmtId="0" fontId="3" fillId="0" borderId="0" xfId="6" applyFill="1" applyBorder="1"/>
    <xf numFmtId="0" fontId="8" fillId="9" borderId="3" xfId="6" applyFont="1" applyFill="1" applyBorder="1"/>
    <xf numFmtId="3" fontId="9" fillId="10" borderId="24" xfId="6" applyNumberFormat="1" applyFont="1" applyFill="1" applyBorder="1"/>
    <xf numFmtId="168" fontId="9" fillId="10" borderId="35" xfId="5" applyNumberFormat="1" applyFont="1" applyFill="1" applyBorder="1"/>
    <xf numFmtId="168" fontId="8" fillId="10" borderId="0" xfId="5" applyNumberFormat="1" applyFont="1" applyFill="1" applyBorder="1"/>
    <xf numFmtId="0" fontId="8" fillId="10" borderId="11" xfId="6" applyFont="1" applyFill="1" applyBorder="1" applyAlignment="1">
      <alignment horizontal="left"/>
    </xf>
    <xf numFmtId="168" fontId="8" fillId="10" borderId="11" xfId="5" applyNumberFormat="1" applyFont="1" applyFill="1" applyBorder="1"/>
    <xf numFmtId="0" fontId="4" fillId="0" borderId="0" xfId="0" applyFont="1"/>
    <xf numFmtId="0" fontId="35" fillId="9" borderId="3" xfId="6" applyFont="1" applyFill="1" applyBorder="1"/>
    <xf numFmtId="0" fontId="21" fillId="9" borderId="3" xfId="6" applyFont="1" applyFill="1" applyBorder="1"/>
    <xf numFmtId="0" fontId="21" fillId="10" borderId="0" xfId="6" applyFont="1" applyFill="1" applyBorder="1"/>
    <xf numFmtId="38" fontId="21" fillId="10" borderId="0" xfId="6" applyNumberFormat="1" applyFont="1" applyFill="1" applyBorder="1"/>
    <xf numFmtId="168" fontId="9" fillId="10" borderId="0" xfId="1" applyNumberFormat="1" applyFont="1" applyFill="1" applyBorder="1"/>
    <xf numFmtId="0" fontId="24" fillId="10" borderId="0" xfId="6" applyFont="1" applyFill="1" applyBorder="1" applyAlignment="1">
      <alignment horizontal="left" indent="1"/>
    </xf>
    <xf numFmtId="38" fontId="24" fillId="10" borderId="0" xfId="6" applyNumberFormat="1" applyFont="1" applyFill="1" applyBorder="1"/>
    <xf numFmtId="38" fontId="24" fillId="10" borderId="11" xfId="6" applyNumberFormat="1" applyFont="1" applyFill="1" applyBorder="1"/>
    <xf numFmtId="0" fontId="6" fillId="0" borderId="0" xfId="6" applyFont="1" applyFill="1"/>
    <xf numFmtId="0" fontId="6" fillId="0" borderId="24" xfId="6" applyFont="1" applyBorder="1"/>
    <xf numFmtId="0" fontId="10" fillId="0" borderId="0" xfId="6" applyFont="1" applyAlignment="1">
      <alignment horizontal="left"/>
    </xf>
    <xf numFmtId="0" fontId="10" fillId="4" borderId="32" xfId="0" applyFont="1" applyFill="1" applyBorder="1"/>
    <xf numFmtId="170" fontId="9" fillId="11" borderId="50" xfId="0" applyNumberFormat="1" applyFont="1" applyFill="1" applyBorder="1" applyAlignment="1">
      <alignment horizontal="right" wrapText="1"/>
    </xf>
    <xf numFmtId="167" fontId="9" fillId="11" borderId="27" xfId="0" applyNumberFormat="1" applyFont="1" applyFill="1" applyBorder="1" applyAlignment="1">
      <alignment horizontal="center" wrapText="1"/>
    </xf>
    <xf numFmtId="49" fontId="9" fillId="12" borderId="32" xfId="0" applyNumberFormat="1" applyFont="1" applyFill="1" applyBorder="1" applyAlignment="1">
      <alignment horizontal="left" wrapText="1"/>
    </xf>
    <xf numFmtId="168" fontId="9" fillId="12" borderId="0" xfId="1" applyNumberFormat="1" applyFont="1" applyFill="1" applyBorder="1"/>
    <xf numFmtId="164" fontId="8" fillId="12" borderId="13" xfId="0" applyNumberFormat="1" applyFont="1" applyFill="1" applyBorder="1"/>
    <xf numFmtId="49" fontId="9" fillId="12" borderId="32" xfId="0" applyNumberFormat="1" applyFont="1" applyFill="1" applyBorder="1"/>
    <xf numFmtId="49" fontId="8" fillId="12" borderId="32" xfId="0" applyNumberFormat="1" applyFont="1" applyFill="1" applyBorder="1" applyAlignment="1">
      <alignment horizontal="left" indent="1"/>
    </xf>
    <xf numFmtId="168" fontId="8" fillId="12" borderId="0" xfId="1" applyNumberFormat="1" applyFont="1" applyFill="1" applyBorder="1"/>
    <xf numFmtId="0" fontId="8" fillId="12" borderId="32" xfId="0" applyFont="1" applyFill="1" applyBorder="1" applyAlignment="1">
      <alignment horizontal="left" indent="1"/>
    </xf>
    <xf numFmtId="0" fontId="9" fillId="12" borderId="32" xfId="0" applyFont="1" applyFill="1" applyBorder="1"/>
    <xf numFmtId="0" fontId="8" fillId="12" borderId="32" xfId="0" applyFont="1" applyFill="1" applyBorder="1" applyAlignment="1">
      <alignment horizontal="left" indent="2"/>
    </xf>
    <xf numFmtId="0" fontId="8" fillId="12" borderId="32" xfId="0" applyFont="1" applyFill="1" applyBorder="1"/>
    <xf numFmtId="168" fontId="9" fillId="12" borderId="0" xfId="1" applyNumberFormat="1" applyFont="1" applyFill="1" applyBorder="1" applyAlignment="1">
      <alignment horizontal="left"/>
    </xf>
    <xf numFmtId="0" fontId="8" fillId="12" borderId="32" xfId="0" applyFont="1" applyFill="1" applyBorder="1" applyAlignment="1">
      <alignment horizontal="left" indent="3"/>
    </xf>
    <xf numFmtId="0" fontId="9" fillId="12" borderId="32" xfId="0" applyFont="1" applyFill="1" applyBorder="1" applyAlignment="1">
      <alignment horizontal="left" indent="3"/>
    </xf>
    <xf numFmtId="0" fontId="8" fillId="12" borderId="32" xfId="0" applyFont="1" applyFill="1" applyBorder="1" applyAlignment="1">
      <alignment horizontal="left" indent="4"/>
    </xf>
    <xf numFmtId="0" fontId="28" fillId="12" borderId="33" xfId="0" applyFont="1" applyFill="1" applyBorder="1" applyAlignment="1">
      <alignment horizontal="left" indent="3"/>
    </xf>
    <xf numFmtId="168" fontId="8" fillId="12" borderId="11" xfId="1" applyNumberFormat="1" applyFont="1" applyFill="1" applyBorder="1"/>
    <xf numFmtId="164" fontId="8" fillId="12" borderId="14" xfId="0" applyNumberFormat="1" applyFont="1" applyFill="1" applyBorder="1"/>
    <xf numFmtId="0" fontId="28" fillId="12" borderId="33" xfId="0" applyFont="1" applyFill="1" applyBorder="1" applyAlignment="1">
      <alignment horizontal="center"/>
    </xf>
    <xf numFmtId="168" fontId="28" fillId="12" borderId="11" xfId="1" applyNumberFormat="1" applyFont="1" applyFill="1" applyBorder="1" applyAlignment="1">
      <alignment horizontal="left"/>
    </xf>
    <xf numFmtId="168" fontId="28" fillId="12" borderId="14" xfId="1" applyNumberFormat="1" applyFont="1" applyFill="1" applyBorder="1" applyAlignment="1">
      <alignment horizontal="left"/>
    </xf>
    <xf numFmtId="0" fontId="9" fillId="0" borderId="0" xfId="0" applyFont="1" applyFill="1" applyBorder="1" applyAlignment="1"/>
    <xf numFmtId="49" fontId="8" fillId="11" borderId="52" xfId="0" applyNumberFormat="1" applyFont="1" applyFill="1" applyBorder="1" applyAlignment="1">
      <alignment horizontal="right" wrapText="1"/>
    </xf>
    <xf numFmtId="49" fontId="9" fillId="12" borderId="31" xfId="0" applyNumberFormat="1" applyFont="1" applyFill="1" applyBorder="1"/>
    <xf numFmtId="168" fontId="8" fillId="12" borderId="13" xfId="1" applyNumberFormat="1" applyFont="1" applyFill="1" applyBorder="1"/>
    <xf numFmtId="0" fontId="9" fillId="12" borderId="32" xfId="0" applyFont="1" applyFill="1" applyBorder="1" applyAlignment="1">
      <alignment horizontal="left" indent="2"/>
    </xf>
    <xf numFmtId="0" fontId="8" fillId="12" borderId="33" xfId="0" applyFont="1" applyFill="1" applyBorder="1" applyAlignment="1">
      <alignment horizontal="left" indent="3"/>
    </xf>
    <xf numFmtId="168" fontId="8" fillId="12" borderId="14" xfId="1" applyNumberFormat="1" applyFont="1" applyFill="1" applyBorder="1"/>
    <xf numFmtId="0" fontId="8" fillId="11" borderId="52" xfId="0" applyFont="1" applyFill="1" applyBorder="1" applyAlignment="1">
      <alignment wrapText="1"/>
    </xf>
    <xf numFmtId="170" fontId="9" fillId="11" borderId="50" xfId="0" applyNumberFormat="1" applyFont="1" applyFill="1" applyBorder="1"/>
    <xf numFmtId="0" fontId="9" fillId="12" borderId="31" xfId="0" applyFont="1" applyFill="1" applyBorder="1"/>
    <xf numFmtId="164" fontId="9" fillId="12" borderId="0" xfId="0" applyNumberFormat="1" applyFont="1" applyFill="1" applyBorder="1"/>
    <xf numFmtId="164" fontId="9" fillId="12" borderId="13" xfId="0" applyNumberFormat="1" applyFont="1" applyFill="1" applyBorder="1"/>
    <xf numFmtId="164" fontId="8" fillId="12" borderId="0" xfId="0" applyNumberFormat="1" applyFont="1" applyFill="1" applyBorder="1"/>
    <xf numFmtId="0" fontId="8" fillId="12" borderId="33" xfId="0" applyFont="1" applyFill="1" applyBorder="1" applyAlignment="1">
      <alignment horizontal="left" indent="1"/>
    </xf>
    <xf numFmtId="164" fontId="8" fillId="12" borderId="11" xfId="0" applyNumberFormat="1" applyFont="1" applyFill="1" applyBorder="1"/>
    <xf numFmtId="0" fontId="9" fillId="11" borderId="27" xfId="0" applyFont="1" applyFill="1" applyBorder="1" applyAlignment="1">
      <alignment wrapText="1"/>
    </xf>
    <xf numFmtId="0" fontId="9" fillId="12" borderId="32" xfId="0" applyFont="1" applyFill="1" applyBorder="1" applyAlignment="1">
      <alignment wrapText="1"/>
    </xf>
    <xf numFmtId="169" fontId="9" fillId="12" borderId="13" xfId="0" applyNumberFormat="1" applyFont="1" applyFill="1" applyBorder="1"/>
    <xf numFmtId="0" fontId="9" fillId="12" borderId="32" xfId="0" applyFont="1" applyFill="1" applyBorder="1" applyAlignment="1">
      <alignment horizontal="left" wrapText="1" indent="1"/>
    </xf>
    <xf numFmtId="0" fontId="9" fillId="12" borderId="32" xfId="0" applyFont="1" applyFill="1" applyBorder="1" applyAlignment="1">
      <alignment horizontal="left" wrapText="1" indent="2"/>
    </xf>
    <xf numFmtId="0" fontId="8" fillId="12" borderId="32" xfId="0" applyFont="1" applyFill="1" applyBorder="1" applyAlignment="1">
      <alignment horizontal="left" wrapText="1" indent="3"/>
    </xf>
    <xf numFmtId="169" fontId="8" fillId="12" borderId="13" xfId="0" applyNumberFormat="1" applyFont="1" applyFill="1" applyBorder="1"/>
    <xf numFmtId="0" fontId="8" fillId="12" borderId="32" xfId="0" applyFont="1" applyFill="1" applyBorder="1" applyAlignment="1">
      <alignment horizontal="left" wrapText="1" indent="2"/>
    </xf>
    <xf numFmtId="0" fontId="9" fillId="12" borderId="33" xfId="0" applyFont="1" applyFill="1" applyBorder="1" applyAlignment="1">
      <alignment horizontal="left" wrapText="1" indent="1"/>
    </xf>
    <xf numFmtId="166" fontId="9" fillId="12" borderId="11" xfId="0" applyNumberFormat="1" applyFont="1" applyFill="1" applyBorder="1"/>
    <xf numFmtId="169" fontId="9" fillId="12" borderId="14" xfId="0" applyNumberFormat="1" applyFont="1" applyFill="1" applyBorder="1"/>
    <xf numFmtId="0" fontId="24" fillId="0" borderId="31" xfId="0" applyFont="1" applyBorder="1"/>
    <xf numFmtId="0" fontId="10" fillId="4" borderId="33" xfId="0" applyFont="1" applyFill="1" applyBorder="1" applyAlignment="1">
      <alignment horizontal="left" indent="1"/>
    </xf>
    <xf numFmtId="0" fontId="24" fillId="0" borderId="54" xfId="0" applyFont="1" applyBorder="1"/>
    <xf numFmtId="168" fontId="24" fillId="4" borderId="6" xfId="1" applyNumberFormat="1" applyFont="1" applyFill="1" applyBorder="1"/>
    <xf numFmtId="168" fontId="24" fillId="4" borderId="15" xfId="1" applyNumberFormat="1" applyFont="1" applyFill="1" applyBorder="1"/>
    <xf numFmtId="0" fontId="24" fillId="0" borderId="33" xfId="0" applyFont="1" applyBorder="1"/>
    <xf numFmtId="0" fontId="21" fillId="0" borderId="11" xfId="0" applyFont="1" applyBorder="1"/>
    <xf numFmtId="0" fontId="21" fillId="0" borderId="14" xfId="0" applyFont="1" applyBorder="1"/>
    <xf numFmtId="0" fontId="21" fillId="0" borderId="31" xfId="0" applyFont="1" applyBorder="1"/>
    <xf numFmtId="0" fontId="21" fillId="0" borderId="33" xfId="0" applyFont="1" applyBorder="1"/>
    <xf numFmtId="166" fontId="24" fillId="0" borderId="11" xfId="0" applyNumberFormat="1" applyFont="1" applyBorder="1"/>
    <xf numFmtId="166" fontId="24" fillId="0" borderId="14" xfId="0" applyNumberFormat="1" applyFont="1" applyBorder="1"/>
    <xf numFmtId="0" fontId="21" fillId="0" borderId="52" xfId="0" applyFont="1" applyBorder="1"/>
    <xf numFmtId="2" fontId="24" fillId="0" borderId="50" xfId="0" applyNumberFormat="1" applyFont="1" applyBorder="1"/>
    <xf numFmtId="2" fontId="24" fillId="0" borderId="27" xfId="0" applyNumberFormat="1" applyFont="1" applyBorder="1"/>
    <xf numFmtId="0" fontId="8" fillId="0" borderId="36" xfId="6" applyFont="1" applyBorder="1"/>
    <xf numFmtId="0" fontId="9" fillId="0" borderId="37" xfId="6" applyFont="1" applyBorder="1"/>
    <xf numFmtId="1" fontId="8" fillId="0" borderId="38" xfId="6" applyNumberFormat="1" applyFont="1" applyBorder="1" applyAlignment="1">
      <alignment horizontal="center"/>
    </xf>
    <xf numFmtId="166" fontId="8" fillId="0" borderId="39" xfId="6" applyNumberFormat="1" applyFont="1" applyBorder="1" applyAlignment="1">
      <alignment horizontal="center"/>
    </xf>
    <xf numFmtId="1" fontId="8" fillId="0" borderId="7" xfId="6" applyNumberFormat="1" applyFont="1" applyBorder="1" applyAlignment="1">
      <alignment horizontal="center"/>
    </xf>
    <xf numFmtId="166" fontId="8" fillId="0" borderId="40" xfId="6" applyNumberFormat="1" applyFont="1" applyBorder="1" applyAlignment="1">
      <alignment horizontal="center"/>
    </xf>
    <xf numFmtId="166" fontId="8" fillId="0" borderId="13" xfId="6" applyNumberFormat="1" applyFont="1" applyBorder="1" applyAlignment="1">
      <alignment horizontal="center"/>
    </xf>
    <xf numFmtId="0" fontId="9" fillId="0" borderId="41" xfId="6" applyFont="1" applyBorder="1"/>
    <xf numFmtId="1" fontId="8" fillId="0" borderId="42" xfId="6" applyNumberFormat="1" applyFont="1" applyBorder="1" applyAlignment="1">
      <alignment horizontal="center"/>
    </xf>
    <xf numFmtId="166" fontId="8" fillId="0" borderId="43" xfId="6" applyNumberFormat="1" applyFont="1" applyBorder="1" applyAlignment="1">
      <alignment horizontal="center"/>
    </xf>
    <xf numFmtId="1" fontId="8" fillId="0" borderId="44" xfId="6" applyNumberFormat="1" applyFont="1" applyBorder="1" applyAlignment="1">
      <alignment horizontal="center"/>
    </xf>
    <xf numFmtId="0" fontId="9" fillId="0" borderId="45" xfId="6" applyFont="1" applyBorder="1"/>
    <xf numFmtId="1" fontId="9" fillId="0" borderId="3" xfId="6" applyNumberFormat="1" applyFont="1" applyBorder="1" applyAlignment="1">
      <alignment horizontal="center"/>
    </xf>
    <xf numFmtId="0" fontId="9" fillId="0" borderId="0" xfId="6" applyFont="1" applyAlignment="1"/>
    <xf numFmtId="0" fontId="9" fillId="0" borderId="1" xfId="6" applyFont="1" applyBorder="1" applyAlignment="1">
      <alignment horizontal="left"/>
    </xf>
    <xf numFmtId="0" fontId="9" fillId="0" borderId="49" xfId="6" applyFont="1" applyBorder="1" applyAlignment="1"/>
    <xf numFmtId="0" fontId="9" fillId="13" borderId="3" xfId="0" applyFont="1" applyFill="1" applyBorder="1" applyAlignment="1">
      <alignment wrapText="1"/>
    </xf>
    <xf numFmtId="174" fontId="9" fillId="13" borderId="3" xfId="0" applyNumberFormat="1" applyFont="1" applyFill="1" applyBorder="1" applyAlignment="1">
      <alignment wrapText="1"/>
    </xf>
    <xf numFmtId="0" fontId="9" fillId="13" borderId="3" xfId="0" applyFont="1" applyFill="1" applyBorder="1" applyAlignment="1">
      <alignment horizontal="center" vertical="top" wrapText="1"/>
    </xf>
    <xf numFmtId="0" fontId="8" fillId="14" borderId="0" xfId="0" applyFont="1" applyFill="1"/>
    <xf numFmtId="0" fontId="8" fillId="14" borderId="0" xfId="0" applyFont="1" applyFill="1" applyBorder="1" applyAlignment="1">
      <alignment horizontal="center"/>
    </xf>
    <xf numFmtId="0" fontId="9" fillId="14" borderId="0" xfId="0" applyFont="1" applyFill="1"/>
    <xf numFmtId="166" fontId="8" fillId="14" borderId="0" xfId="0" applyNumberFormat="1" applyFont="1" applyFill="1"/>
    <xf numFmtId="169" fontId="8" fillId="14" borderId="0" xfId="0" applyNumberFormat="1" applyFont="1" applyFill="1"/>
    <xf numFmtId="0" fontId="9" fillId="14" borderId="0" xfId="0" applyFont="1" applyFill="1" applyAlignment="1">
      <alignment horizontal="left" indent="1"/>
    </xf>
    <xf numFmtId="166" fontId="8" fillId="14" borderId="8" xfId="0" applyNumberFormat="1" applyFont="1" applyFill="1" applyBorder="1"/>
    <xf numFmtId="0" fontId="8" fillId="14" borderId="11" xfId="0" applyFont="1" applyFill="1" applyBorder="1" applyAlignment="1">
      <alignment horizontal="left" indent="2"/>
    </xf>
    <xf numFmtId="166" fontId="8" fillId="14" borderId="11" xfId="0" applyNumberFormat="1" applyFont="1" applyFill="1" applyBorder="1"/>
    <xf numFmtId="0" fontId="24" fillId="4" borderId="52" xfId="0" applyFont="1" applyFill="1" applyBorder="1"/>
    <xf numFmtId="170" fontId="21" fillId="4" borderId="50" xfId="0" applyNumberFormat="1" applyFont="1" applyFill="1" applyBorder="1"/>
    <xf numFmtId="170" fontId="21" fillId="4" borderId="27" xfId="0" applyNumberFormat="1" applyFont="1" applyFill="1" applyBorder="1"/>
    <xf numFmtId="0" fontId="0" fillId="4" borderId="0" xfId="0" applyFill="1"/>
    <xf numFmtId="0" fontId="21" fillId="4" borderId="53" xfId="0" applyFont="1" applyFill="1" applyBorder="1" applyAlignment="1">
      <alignment wrapText="1"/>
    </xf>
    <xf numFmtId="171" fontId="24" fillId="4" borderId="50" xfId="1" applyNumberFormat="1" applyFont="1" applyFill="1" applyBorder="1"/>
    <xf numFmtId="168" fontId="24" fillId="4" borderId="50" xfId="1" applyNumberFormat="1" applyFont="1" applyFill="1" applyBorder="1"/>
    <xf numFmtId="0" fontId="24" fillId="4" borderId="0" xfId="0" applyFont="1" applyFill="1"/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center" wrapText="1"/>
    </xf>
    <xf numFmtId="0" fontId="36" fillId="15" borderId="52" xfId="0" applyFont="1" applyFill="1" applyBorder="1" applyAlignment="1">
      <alignment horizontal="left" vertical="center"/>
    </xf>
    <xf numFmtId="170" fontId="36" fillId="15" borderId="26" xfId="0" applyNumberFormat="1" applyFont="1" applyFill="1" applyBorder="1" applyAlignment="1">
      <alignment horizontal="left" vertical="center"/>
    </xf>
    <xf numFmtId="170" fontId="36" fillId="15" borderId="56" xfId="0" applyNumberFormat="1" applyFont="1" applyFill="1" applyBorder="1" applyAlignment="1">
      <alignment horizontal="left" vertical="center"/>
    </xf>
    <xf numFmtId="0" fontId="10" fillId="4" borderId="42" xfId="0" applyFont="1" applyFill="1" applyBorder="1" applyAlignment="1">
      <alignment horizontal="left"/>
    </xf>
    <xf numFmtId="168" fontId="21" fillId="4" borderId="0" xfId="1" applyNumberFormat="1" applyFont="1" applyFill="1" applyBorder="1"/>
    <xf numFmtId="0" fontId="6" fillId="4" borderId="17" xfId="0" applyFont="1" applyFill="1" applyBorder="1" applyAlignment="1">
      <alignment horizontal="left" indent="1"/>
    </xf>
    <xf numFmtId="166" fontId="24" fillId="4" borderId="35" xfId="0" applyNumberFormat="1" applyFont="1" applyFill="1" applyBorder="1"/>
    <xf numFmtId="166" fontId="24" fillId="4" borderId="57" xfId="0" applyNumberFormat="1" applyFont="1" applyFill="1" applyBorder="1"/>
    <xf numFmtId="0" fontId="6" fillId="4" borderId="18" xfId="0" applyFont="1" applyFill="1" applyBorder="1" applyAlignment="1">
      <alignment horizontal="left" indent="1"/>
    </xf>
    <xf numFmtId="166" fontId="24" fillId="4" borderId="11" xfId="0" applyNumberFormat="1" applyFont="1" applyFill="1" applyBorder="1"/>
    <xf numFmtId="166" fontId="24" fillId="4" borderId="14" xfId="0" applyNumberFormat="1" applyFont="1" applyFill="1" applyBorder="1"/>
    <xf numFmtId="0" fontId="37" fillId="4" borderId="0" xfId="0" applyFont="1" applyFill="1" applyBorder="1" applyAlignment="1">
      <alignment horizontal="left" indent="1"/>
    </xf>
    <xf numFmtId="166" fontId="0" fillId="4" borderId="0" xfId="0" applyNumberFormat="1" applyFill="1" applyBorder="1"/>
    <xf numFmtId="171" fontId="21" fillId="4" borderId="0" xfId="1" applyNumberFormat="1" applyFont="1" applyFill="1" applyBorder="1"/>
    <xf numFmtId="171" fontId="24" fillId="4" borderId="35" xfId="0" applyNumberFormat="1" applyFont="1" applyFill="1" applyBorder="1"/>
    <xf numFmtId="171" fontId="24" fillId="4" borderId="57" xfId="0" applyNumberFormat="1" applyFont="1" applyFill="1" applyBorder="1"/>
    <xf numFmtId="171" fontId="24" fillId="4" borderId="11" xfId="0" applyNumberFormat="1" applyFont="1" applyFill="1" applyBorder="1"/>
    <xf numFmtId="171" fontId="24" fillId="4" borderId="14" xfId="0" applyNumberFormat="1" applyFont="1" applyFill="1" applyBorder="1"/>
    <xf numFmtId="166" fontId="24" fillId="0" borderId="0" xfId="0" applyNumberFormat="1" applyFont="1" applyAlignment="1">
      <alignment horizontal="center"/>
    </xf>
    <xf numFmtId="164" fontId="24" fillId="0" borderId="0" xfId="0" applyNumberFormat="1" applyFont="1" applyAlignment="1">
      <alignment horizontal="center"/>
    </xf>
    <xf numFmtId="0" fontId="24" fillId="0" borderId="0" xfId="0" applyFont="1" applyFill="1"/>
    <xf numFmtId="164" fontId="24" fillId="0" borderId="0" xfId="0" applyNumberFormat="1" applyFont="1" applyFill="1"/>
    <xf numFmtId="0" fontId="39" fillId="0" borderId="0" xfId="0" applyFont="1" applyFill="1" applyAlignment="1">
      <alignment vertical="center"/>
    </xf>
    <xf numFmtId="164" fontId="24" fillId="0" borderId="0" xfId="0" applyNumberFormat="1" applyFont="1" applyFill="1" applyAlignment="1">
      <alignment horizontal="center"/>
    </xf>
    <xf numFmtId="0" fontId="24" fillId="0" borderId="0" xfId="0" applyFont="1" applyFill="1" applyAlignment="1">
      <alignment vertical="top"/>
    </xf>
    <xf numFmtId="0" fontId="4" fillId="0" borderId="0" xfId="0" applyFont="1" applyBorder="1" applyAlignment="1">
      <alignment wrapText="1"/>
    </xf>
    <xf numFmtId="0" fontId="4" fillId="0" borderId="0" xfId="0" applyFont="1" applyFill="1" applyBorder="1" applyAlignment="1">
      <alignment wrapText="1"/>
    </xf>
    <xf numFmtId="164" fontId="24" fillId="0" borderId="0" xfId="0" applyNumberFormat="1" applyFont="1"/>
    <xf numFmtId="0" fontId="8" fillId="16" borderId="11" xfId="0" applyFont="1" applyFill="1" applyBorder="1" applyAlignment="1">
      <alignment wrapText="1"/>
    </xf>
    <xf numFmtId="17" fontId="9" fillId="16" borderId="11" xfId="0" applyNumberFormat="1" applyFont="1" applyFill="1" applyBorder="1" applyAlignment="1">
      <alignment vertical="center" wrapText="1"/>
    </xf>
    <xf numFmtId="0" fontId="9" fillId="5" borderId="0" xfId="0" applyFont="1" applyFill="1" applyBorder="1"/>
    <xf numFmtId="164" fontId="9" fillId="5" borderId="0" xfId="0" applyNumberFormat="1" applyFont="1" applyFill="1" applyBorder="1"/>
    <xf numFmtId="0" fontId="9" fillId="16" borderId="11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/>
    <xf numFmtId="0" fontId="8" fillId="5" borderId="0" xfId="0" applyFont="1" applyFill="1" applyBorder="1" applyAlignment="1">
      <alignment vertical="center"/>
    </xf>
    <xf numFmtId="169" fontId="9" fillId="5" borderId="0" xfId="0" applyNumberFormat="1" applyFont="1" applyFill="1" applyBorder="1"/>
    <xf numFmtId="164" fontId="21" fillId="0" borderId="0" xfId="0" applyNumberFormat="1" applyFont="1"/>
    <xf numFmtId="0" fontId="8" fillId="5" borderId="0" xfId="0" applyFont="1" applyFill="1" applyBorder="1" applyAlignment="1">
      <alignment wrapText="1"/>
    </xf>
    <xf numFmtId="164" fontId="8" fillId="5" borderId="0" xfId="0" applyNumberFormat="1" applyFont="1" applyFill="1" applyBorder="1" applyAlignment="1">
      <alignment horizontal="right" vertical="center"/>
    </xf>
    <xf numFmtId="169" fontId="8" fillId="5" borderId="0" xfId="0" applyNumberFormat="1" applyFont="1" applyFill="1" applyBorder="1" applyAlignment="1">
      <alignment vertical="center"/>
    </xf>
    <xf numFmtId="164" fontId="24" fillId="0" borderId="0" xfId="0" applyNumberFormat="1" applyFont="1" applyAlignment="1">
      <alignment vertical="center"/>
    </xf>
    <xf numFmtId="0" fontId="8" fillId="5" borderId="0" xfId="0" applyFont="1" applyFill="1" applyBorder="1"/>
    <xf numFmtId="164" fontId="8" fillId="5" borderId="0" xfId="0" applyNumberFormat="1" applyFont="1" applyFill="1" applyBorder="1"/>
    <xf numFmtId="169" fontId="8" fillId="5" borderId="0" xfId="0" applyNumberFormat="1" applyFont="1" applyFill="1" applyBorder="1"/>
    <xf numFmtId="0" fontId="8" fillId="5" borderId="0" xfId="0" applyFont="1" applyFill="1" applyBorder="1" applyAlignment="1">
      <alignment horizontal="left" wrapText="1" indent="1"/>
    </xf>
    <xf numFmtId="164" fontId="8" fillId="5" borderId="0" xfId="0" applyNumberFormat="1" applyFont="1" applyFill="1" applyBorder="1" applyAlignment="1">
      <alignment horizontal="right" vertical="center" wrapText="1"/>
    </xf>
    <xf numFmtId="169" fontId="8" fillId="5" borderId="0" xfId="0" applyNumberFormat="1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wrapText="1"/>
    </xf>
    <xf numFmtId="164" fontId="8" fillId="5" borderId="11" xfId="0" applyNumberFormat="1" applyFont="1" applyFill="1" applyBorder="1" applyAlignment="1">
      <alignment wrapText="1"/>
    </xf>
    <xf numFmtId="164" fontId="24" fillId="0" borderId="0" xfId="0" applyNumberFormat="1" applyFont="1" applyAlignment="1">
      <alignment horizontal="right" vertical="center" wrapText="1"/>
    </xf>
    <xf numFmtId="0" fontId="9" fillId="5" borderId="0" xfId="0" applyFont="1" applyFill="1" applyBorder="1" applyAlignment="1">
      <alignment wrapText="1"/>
    </xf>
    <xf numFmtId="0" fontId="8" fillId="5" borderId="0" xfId="0" applyFont="1" applyFill="1" applyBorder="1" applyAlignment="1">
      <alignment vertical="center" wrapText="1"/>
    </xf>
    <xf numFmtId="168" fontId="9" fillId="5" borderId="0" xfId="1" applyNumberFormat="1" applyFont="1" applyFill="1" applyBorder="1" applyAlignment="1">
      <alignment horizontal="right" vertical="center"/>
    </xf>
    <xf numFmtId="169" fontId="9" fillId="5" borderId="0" xfId="0" applyNumberFormat="1" applyFont="1" applyFill="1" applyBorder="1" applyAlignment="1">
      <alignment vertical="center"/>
    </xf>
    <xf numFmtId="0" fontId="9" fillId="5" borderId="0" xfId="0" applyFont="1" applyFill="1" applyBorder="1" applyAlignment="1">
      <alignment horizontal="left" indent="1"/>
    </xf>
    <xf numFmtId="168" fontId="9" fillId="5" borderId="0" xfId="1" applyNumberFormat="1" applyFont="1" applyFill="1" applyBorder="1"/>
    <xf numFmtId="0" fontId="8" fillId="5" borderId="0" xfId="0" applyFont="1" applyFill="1" applyBorder="1" applyAlignment="1">
      <alignment horizontal="left" vertical="center" wrapText="1" indent="2"/>
    </xf>
    <xf numFmtId="168" fontId="8" fillId="5" borderId="0" xfId="1" applyNumberFormat="1" applyFont="1" applyFill="1" applyBorder="1" applyAlignment="1">
      <alignment horizontal="right" vertical="center" wrapText="1"/>
    </xf>
    <xf numFmtId="0" fontId="8" fillId="5" borderId="0" xfId="0" applyFont="1" applyFill="1" applyBorder="1" applyAlignment="1">
      <alignment horizontal="left" wrapText="1" indent="2"/>
    </xf>
    <xf numFmtId="0" fontId="8" fillId="5" borderId="0" xfId="0" applyFont="1" applyFill="1" applyBorder="1" applyAlignment="1">
      <alignment horizontal="left" indent="2"/>
    </xf>
    <xf numFmtId="168" fontId="8" fillId="5" borderId="0" xfId="1" applyNumberFormat="1" applyFont="1" applyFill="1" applyBorder="1" applyAlignment="1">
      <alignment vertical="center" wrapText="1"/>
    </xf>
    <xf numFmtId="168" fontId="8" fillId="5" borderId="0" xfId="1" applyNumberFormat="1" applyFont="1" applyFill="1" applyBorder="1" applyAlignment="1">
      <alignment wrapText="1"/>
    </xf>
    <xf numFmtId="168" fontId="8" fillId="5" borderId="0" xfId="1" applyNumberFormat="1" applyFont="1" applyFill="1" applyBorder="1"/>
    <xf numFmtId="0" fontId="8" fillId="5" borderId="11" xfId="0" applyFont="1" applyFill="1" applyBorder="1" applyAlignment="1">
      <alignment horizontal="left" indent="2"/>
    </xf>
    <xf numFmtId="168" fontId="8" fillId="5" borderId="11" xfId="1" applyNumberFormat="1" applyFont="1" applyFill="1" applyBorder="1"/>
    <xf numFmtId="169" fontId="8" fillId="5" borderId="11" xfId="0" applyNumberFormat="1" applyFont="1" applyFill="1" applyBorder="1" applyAlignment="1">
      <alignment vertical="center"/>
    </xf>
    <xf numFmtId="0" fontId="8" fillId="16" borderId="50" xfId="0" applyFont="1" applyFill="1" applyBorder="1" applyAlignment="1">
      <alignment wrapText="1"/>
    </xf>
    <xf numFmtId="17" fontId="9" fillId="16" borderId="50" xfId="0" applyNumberFormat="1" applyFont="1" applyFill="1" applyBorder="1" applyAlignment="1">
      <alignment vertical="center" wrapText="1"/>
    </xf>
    <xf numFmtId="0" fontId="9" fillId="16" borderId="50" xfId="0" applyFont="1" applyFill="1" applyBorder="1" applyAlignment="1">
      <alignment horizontal="center" vertical="center" wrapText="1"/>
    </xf>
    <xf numFmtId="0" fontId="8" fillId="5" borderId="0" xfId="0" applyFont="1" applyFill="1"/>
    <xf numFmtId="0" fontId="24" fillId="5" borderId="0" xfId="0" applyFont="1" applyFill="1" applyBorder="1" applyAlignment="1">
      <alignment horizontal="left" wrapText="1" indent="1"/>
    </xf>
    <xf numFmtId="167" fontId="24" fillId="5" borderId="0" xfId="0" applyNumberFormat="1" applyFont="1" applyFill="1" applyBorder="1" applyAlignment="1">
      <alignment horizontal="right" wrapText="1"/>
    </xf>
    <xf numFmtId="169" fontId="8" fillId="5" borderId="0" xfId="0" applyNumberFormat="1" applyFont="1" applyFill="1" applyBorder="1" applyAlignment="1">
      <alignment horizontal="right" vertical="center" wrapText="1"/>
    </xf>
    <xf numFmtId="0" fontId="24" fillId="5" borderId="0" xfId="0" applyFont="1" applyFill="1" applyBorder="1" applyAlignment="1">
      <alignment horizontal="left" indent="1"/>
    </xf>
    <xf numFmtId="167" fontId="24" fillId="5" borderId="0" xfId="0" applyNumberFormat="1" applyFont="1" applyFill="1" applyBorder="1" applyAlignment="1">
      <alignment horizontal="right" vertical="center" wrapText="1"/>
    </xf>
    <xf numFmtId="0" fontId="24" fillId="5" borderId="0" xfId="0" applyFont="1" applyFill="1" applyBorder="1" applyAlignment="1">
      <alignment vertical="center" wrapText="1"/>
    </xf>
    <xf numFmtId="0" fontId="24" fillId="5" borderId="11" xfId="0" applyFont="1" applyFill="1" applyBorder="1" applyAlignment="1">
      <alignment horizontal="left" indent="1"/>
    </xf>
    <xf numFmtId="167" fontId="24" fillId="5" borderId="11" xfId="0" applyNumberFormat="1" applyFont="1" applyFill="1" applyBorder="1" applyAlignment="1">
      <alignment horizontal="right" wrapText="1"/>
    </xf>
    <xf numFmtId="169" fontId="8" fillId="5" borderId="11" xfId="0" applyNumberFormat="1" applyFont="1" applyFill="1" applyBorder="1" applyAlignment="1">
      <alignment horizontal="right" vertical="center" wrapText="1"/>
    </xf>
    <xf numFmtId="0" fontId="21" fillId="5" borderId="11" xfId="0" applyFont="1" applyFill="1" applyBorder="1" applyAlignment="1">
      <alignment horizontal="left" wrapText="1"/>
    </xf>
    <xf numFmtId="167" fontId="21" fillId="5" borderId="11" xfId="0" applyNumberFormat="1" applyFont="1" applyFill="1" applyBorder="1" applyAlignment="1">
      <alignment horizontal="right" vertical="center" wrapText="1"/>
    </xf>
    <xf numFmtId="169" fontId="9" fillId="5" borderId="11" xfId="0" applyNumberFormat="1" applyFont="1" applyFill="1" applyBorder="1" applyAlignment="1">
      <alignment horizontal="right" vertical="center" wrapText="1"/>
    </xf>
    <xf numFmtId="166" fontId="9" fillId="5" borderId="0" xfId="0" applyNumberFormat="1" applyFont="1" applyFill="1" applyBorder="1" applyAlignment="1">
      <alignment horizontal="right" wrapText="1"/>
    </xf>
    <xf numFmtId="169" fontId="9" fillId="5" borderId="0" xfId="0" applyNumberFormat="1" applyFont="1" applyFill="1" applyBorder="1" applyAlignment="1">
      <alignment horizontal="right" vertical="center" wrapText="1"/>
    </xf>
    <xf numFmtId="0" fontId="8" fillId="5" borderId="0" xfId="0" applyFont="1" applyFill="1" applyBorder="1" applyAlignment="1">
      <alignment horizontal="left" indent="1"/>
    </xf>
    <xf numFmtId="166" fontId="8" fillId="5" borderId="0" xfId="0" applyNumberFormat="1" applyFont="1" applyFill="1" applyBorder="1" applyAlignment="1">
      <alignment horizontal="right" wrapText="1"/>
    </xf>
    <xf numFmtId="0" fontId="8" fillId="5" borderId="11" xfId="0" applyFont="1" applyFill="1" applyBorder="1" applyAlignment="1">
      <alignment horizontal="left" indent="1"/>
    </xf>
    <xf numFmtId="166" fontId="8" fillId="5" borderId="11" xfId="0" applyNumberFormat="1" applyFont="1" applyFill="1" applyBorder="1" applyAlignment="1">
      <alignment horizontal="right" wrapText="1"/>
    </xf>
    <xf numFmtId="166" fontId="41" fillId="0" borderId="11" xfId="0" applyNumberFormat="1" applyFont="1" applyBorder="1"/>
    <xf numFmtId="166" fontId="41" fillId="0" borderId="0" xfId="0" applyNumberFormat="1" applyFont="1" applyBorder="1"/>
    <xf numFmtId="0" fontId="9" fillId="5" borderId="0" xfId="0" applyFont="1" applyFill="1" applyBorder="1" applyAlignment="1">
      <alignment horizontal="left" wrapText="1"/>
    </xf>
    <xf numFmtId="169" fontId="9" fillId="5" borderId="0" xfId="0" applyNumberFormat="1" applyFont="1" applyFill="1" applyBorder="1" applyAlignment="1">
      <alignment vertical="center" wrapText="1"/>
    </xf>
    <xf numFmtId="0" fontId="8" fillId="5" borderId="0" xfId="0" applyFont="1" applyFill="1" applyBorder="1" applyAlignment="1">
      <alignment horizontal="left" wrapText="1"/>
    </xf>
    <xf numFmtId="169" fontId="8" fillId="5" borderId="0" xfId="0" applyNumberFormat="1" applyFont="1" applyFill="1" applyBorder="1" applyAlignment="1">
      <alignment wrapText="1"/>
    </xf>
    <xf numFmtId="0" fontId="9" fillId="5" borderId="11" xfId="0" applyFont="1" applyFill="1" applyBorder="1" applyAlignment="1">
      <alignment horizontal="left" wrapText="1"/>
    </xf>
    <xf numFmtId="169" fontId="9" fillId="5" borderId="11" xfId="0" applyNumberFormat="1" applyFont="1" applyFill="1" applyBorder="1" applyAlignment="1">
      <alignment vertical="center" wrapText="1"/>
    </xf>
    <xf numFmtId="0" fontId="42" fillId="0" borderId="0" xfId="0" applyFont="1"/>
    <xf numFmtId="169" fontId="9" fillId="5" borderId="0" xfId="0" applyNumberFormat="1" applyFont="1" applyFill="1" applyAlignment="1">
      <alignment horizontal="right" vertical="center"/>
    </xf>
    <xf numFmtId="169" fontId="8" fillId="5" borderId="0" xfId="0" applyNumberFormat="1" applyFont="1" applyFill="1" applyBorder="1" applyAlignment="1">
      <alignment horizontal="right" vertical="center"/>
    </xf>
    <xf numFmtId="0" fontId="8" fillId="5" borderId="11" xfId="0" applyFont="1" applyFill="1" applyBorder="1"/>
    <xf numFmtId="169" fontId="8" fillId="5" borderId="11" xfId="0" applyNumberFormat="1" applyFont="1" applyFill="1" applyBorder="1"/>
    <xf numFmtId="0" fontId="21" fillId="0" borderId="0" xfId="0" applyFont="1" applyAlignment="1">
      <alignment horizontal="center" wrapText="1"/>
    </xf>
    <xf numFmtId="166" fontId="8" fillId="0" borderId="0" xfId="0" applyNumberFormat="1" applyFont="1"/>
    <xf numFmtId="0" fontId="0" fillId="0" borderId="0" xfId="0" applyBorder="1"/>
    <xf numFmtId="166" fontId="0" fillId="0" borderId="0" xfId="0" applyNumberFormat="1" applyBorder="1"/>
    <xf numFmtId="0" fontId="0" fillId="7" borderId="54" xfId="0" applyFill="1" applyBorder="1"/>
    <xf numFmtId="0" fontId="0" fillId="7" borderId="6" xfId="0" applyFill="1" applyBorder="1"/>
    <xf numFmtId="0" fontId="0" fillId="0" borderId="32" xfId="0" applyNumberFormat="1" applyBorder="1"/>
    <xf numFmtId="0" fontId="0" fillId="0" borderId="33" xfId="0" applyNumberFormat="1" applyBorder="1"/>
    <xf numFmtId="0" fontId="0" fillId="0" borderId="54" xfId="0" applyBorder="1"/>
    <xf numFmtId="0" fontId="0" fillId="0" borderId="58" xfId="0" applyBorder="1"/>
    <xf numFmtId="0" fontId="8" fillId="0" borderId="0" xfId="6" applyFont="1" applyFill="1" applyBorder="1"/>
    <xf numFmtId="0" fontId="9" fillId="0" borderId="0" xfId="6" applyFont="1" applyFill="1" applyBorder="1"/>
    <xf numFmtId="3" fontId="9" fillId="0" borderId="0" xfId="6" applyNumberFormat="1" applyFont="1" applyFill="1" applyBorder="1"/>
    <xf numFmtId="0" fontId="9" fillId="9" borderId="14" xfId="6" applyFont="1" applyFill="1" applyBorder="1"/>
    <xf numFmtId="3" fontId="8" fillId="0" borderId="20" xfId="6" applyNumberFormat="1" applyFont="1" applyBorder="1"/>
    <xf numFmtId="3" fontId="8" fillId="0" borderId="21" xfId="6" applyNumberFormat="1" applyFont="1" applyBorder="1"/>
    <xf numFmtId="164" fontId="8" fillId="10" borderId="0" xfId="5" applyNumberFormat="1" applyFont="1" applyFill="1" applyBorder="1" applyAlignment="1">
      <alignment horizontal="right"/>
    </xf>
    <xf numFmtId="164" fontId="8" fillId="10" borderId="11" xfId="5" applyNumberFormat="1" applyFont="1" applyFill="1" applyBorder="1" applyAlignment="1">
      <alignment horizontal="right"/>
    </xf>
    <xf numFmtId="174" fontId="9" fillId="16" borderId="11" xfId="0" applyNumberFormat="1" applyFont="1" applyFill="1" applyBorder="1" applyAlignment="1">
      <alignment vertical="center" wrapText="1"/>
    </xf>
    <xf numFmtId="0" fontId="4" fillId="0" borderId="24" xfId="0" applyFont="1" applyBorder="1" applyAlignment="1">
      <alignment wrapText="1"/>
    </xf>
    <xf numFmtId="166" fontId="9" fillId="0" borderId="59" xfId="6" applyNumberFormat="1" applyFont="1" applyBorder="1" applyAlignment="1">
      <alignment horizontal="center"/>
    </xf>
    <xf numFmtId="171" fontId="21" fillId="4" borderId="15" xfId="1" applyNumberFormat="1" applyFont="1" applyFill="1" applyBorder="1"/>
    <xf numFmtId="168" fontId="21" fillId="4" borderId="15" xfId="1" applyNumberFormat="1" applyFont="1" applyFill="1" applyBorder="1"/>
    <xf numFmtId="43" fontId="0" fillId="0" borderId="0" xfId="0" applyNumberFormat="1"/>
    <xf numFmtId="49" fontId="9" fillId="11" borderId="52" xfId="0" applyNumberFormat="1" applyFont="1" applyFill="1" applyBorder="1" applyAlignment="1">
      <alignment horizontal="left" wrapText="1"/>
    </xf>
    <xf numFmtId="0" fontId="11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26" xfId="0" applyFont="1" applyFill="1" applyBorder="1" applyAlignment="1">
      <alignment horizontal="center" wrapText="1"/>
    </xf>
    <xf numFmtId="0" fontId="6" fillId="6" borderId="27" xfId="0" applyFont="1" applyFill="1" applyBorder="1" applyAlignment="1">
      <alignment horizontal="center" wrapText="1"/>
    </xf>
    <xf numFmtId="0" fontId="21" fillId="0" borderId="0" xfId="0" applyFont="1" applyAlignment="1">
      <alignment horizontal="left" vertical="center"/>
    </xf>
    <xf numFmtId="17" fontId="9" fillId="3" borderId="6" xfId="0" applyNumberFormat="1" applyFont="1" applyFill="1" applyBorder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6" applyAlignment="1">
      <alignment horizontal="center" vertical="center"/>
    </xf>
    <xf numFmtId="0" fontId="19" fillId="0" borderId="32" xfId="6" applyFont="1" applyBorder="1" applyAlignment="1">
      <alignment horizontal="center" vertical="center"/>
    </xf>
    <xf numFmtId="0" fontId="19" fillId="0" borderId="33" xfId="6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8" fillId="0" borderId="24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/>
    </xf>
    <xf numFmtId="0" fontId="21" fillId="0" borderId="34" xfId="0" applyFont="1" applyBorder="1" applyAlignment="1">
      <alignment horizontal="center"/>
    </xf>
    <xf numFmtId="0" fontId="19" fillId="0" borderId="0" xfId="6" applyFont="1" applyBorder="1" applyAlignment="1">
      <alignment horizontal="center"/>
    </xf>
    <xf numFmtId="0" fontId="9" fillId="0" borderId="24" xfId="6" applyFont="1" applyBorder="1" applyAlignment="1">
      <alignment horizontal="center"/>
    </xf>
    <xf numFmtId="0" fontId="9" fillId="0" borderId="34" xfId="6" applyFont="1" applyBorder="1" applyAlignment="1">
      <alignment horizontal="center"/>
    </xf>
    <xf numFmtId="0" fontId="9" fillId="0" borderId="6" xfId="6" applyFont="1" applyBorder="1" applyAlignment="1">
      <alignment horizontal="center"/>
    </xf>
    <xf numFmtId="0" fontId="9" fillId="0" borderId="15" xfId="6" applyFont="1" applyBorder="1" applyAlignment="1">
      <alignment horizontal="center"/>
    </xf>
    <xf numFmtId="0" fontId="9" fillId="9" borderId="16" xfId="6" applyFont="1" applyFill="1" applyBorder="1" applyAlignment="1">
      <alignment horizontal="center"/>
    </xf>
    <xf numFmtId="0" fontId="9" fillId="9" borderId="17" xfId="6" applyFont="1" applyFill="1" applyBorder="1" applyAlignment="1">
      <alignment horizontal="center"/>
    </xf>
    <xf numFmtId="0" fontId="9" fillId="9" borderId="18" xfId="6" applyFont="1" applyFill="1" applyBorder="1" applyAlignment="1">
      <alignment horizontal="center"/>
    </xf>
    <xf numFmtId="0" fontId="8" fillId="14" borderId="6" xfId="0" applyFont="1" applyFill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38" fillId="0" borderId="0" xfId="0" applyFont="1" applyAlignment="1">
      <alignment horizontal="left" vertical="top"/>
    </xf>
    <xf numFmtId="0" fontId="24" fillId="0" borderId="0" xfId="0" applyFont="1" applyFill="1" applyAlignment="1">
      <alignment horizontal="center"/>
    </xf>
    <xf numFmtId="0" fontId="9" fillId="5" borderId="24" xfId="0" applyFont="1" applyFill="1" applyBorder="1" applyAlignment="1">
      <alignment horizontal="center" vertical="center"/>
    </xf>
    <xf numFmtId="167" fontId="24" fillId="5" borderId="0" xfId="0" applyNumberFormat="1" applyFont="1" applyFill="1" applyBorder="1" applyAlignment="1">
      <alignment horizontal="right" vertical="center" wrapText="1"/>
    </xf>
    <xf numFmtId="169" fontId="8" fillId="5" borderId="0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left" wrapText="1"/>
    </xf>
    <xf numFmtId="0" fontId="21" fillId="0" borderId="0" xfId="0" applyFont="1" applyAlignment="1">
      <alignment horizontal="center" vertical="center"/>
    </xf>
    <xf numFmtId="166" fontId="0" fillId="0" borderId="11" xfId="0" applyNumberFormat="1" applyBorder="1"/>
    <xf numFmtId="43" fontId="24" fillId="0" borderId="11" xfId="1" applyFont="1" applyBorder="1"/>
    <xf numFmtId="43" fontId="24" fillId="0" borderId="14" xfId="1" applyFont="1" applyBorder="1"/>
    <xf numFmtId="171" fontId="24" fillId="0" borderId="24" xfId="1" applyNumberFormat="1" applyFont="1" applyBorder="1"/>
    <xf numFmtId="171" fontId="24" fillId="0" borderId="34" xfId="1" applyNumberFormat="1" applyFont="1" applyBorder="1"/>
    <xf numFmtId="2" fontId="24" fillId="0" borderId="24" xfId="0" applyNumberFormat="1" applyFont="1" applyBorder="1"/>
    <xf numFmtId="2" fontId="24" fillId="0" borderId="34" xfId="0" applyNumberFormat="1" applyFont="1" applyBorder="1"/>
    <xf numFmtId="2" fontId="24" fillId="0" borderId="11" xfId="0" applyNumberFormat="1" applyFont="1" applyBorder="1"/>
    <xf numFmtId="2" fontId="24" fillId="0" borderId="14" xfId="0" applyNumberFormat="1" applyFont="1" applyBorder="1"/>
    <xf numFmtId="0" fontId="21" fillId="0" borderId="0" xfId="0" applyFont="1" applyAlignment="1">
      <alignment wrapText="1"/>
    </xf>
    <xf numFmtId="0" fontId="9" fillId="0" borderId="0" xfId="6" applyFont="1" applyBorder="1" applyAlignment="1">
      <alignment wrapText="1"/>
    </xf>
    <xf numFmtId="168" fontId="9" fillId="10" borderId="0" xfId="1" applyNumberFormat="1" applyFont="1" applyFill="1" applyBorder="1" applyAlignment="1">
      <alignment horizontal="center"/>
    </xf>
    <xf numFmtId="0" fontId="6" fillId="0" borderId="0" xfId="6" applyFont="1" applyAlignment="1">
      <alignment horizontal="right"/>
    </xf>
    <xf numFmtId="0" fontId="21" fillId="9" borderId="3" xfId="6" applyFont="1" applyFill="1" applyBorder="1" applyAlignment="1">
      <alignment horizontal="center" wrapText="1"/>
    </xf>
    <xf numFmtId="168" fontId="24" fillId="4" borderId="27" xfId="1" applyNumberFormat="1" applyFont="1" applyFill="1" applyBorder="1"/>
    <xf numFmtId="0" fontId="9" fillId="17" borderId="31" xfId="0" applyFont="1" applyFill="1" applyBorder="1"/>
    <xf numFmtId="0" fontId="9" fillId="17" borderId="6" xfId="0" applyFont="1" applyFill="1" applyBorder="1" applyAlignment="1">
      <alignment horizontal="left" wrapText="1"/>
    </xf>
    <xf numFmtId="0" fontId="9" fillId="17" borderId="34" xfId="0" applyFont="1" applyFill="1" applyBorder="1" applyAlignment="1">
      <alignment horizontal="center" wrapText="1"/>
    </xf>
    <xf numFmtId="0" fontId="9" fillId="17" borderId="33" xfId="0" applyFont="1" applyFill="1" applyBorder="1"/>
    <xf numFmtId="0" fontId="9" fillId="17" borderId="11" xfId="0" applyFont="1" applyFill="1" applyBorder="1"/>
    <xf numFmtId="0" fontId="9" fillId="17" borderId="14" xfId="0" applyFont="1" applyFill="1" applyBorder="1" applyAlignment="1">
      <alignment horizontal="center" wrapText="1"/>
    </xf>
    <xf numFmtId="0" fontId="24" fillId="18" borderId="31" xfId="0" applyFont="1" applyFill="1" applyBorder="1"/>
    <xf numFmtId="168" fontId="24" fillId="18" borderId="24" xfId="0" applyNumberFormat="1" applyFont="1" applyFill="1" applyBorder="1" applyAlignment="1">
      <alignment horizontal="center"/>
    </xf>
    <xf numFmtId="168" fontId="24" fillId="19" borderId="34" xfId="1" applyNumberFormat="1" applyFont="1" applyFill="1" applyBorder="1"/>
    <xf numFmtId="0" fontId="27" fillId="19" borderId="32" xfId="0" applyFont="1" applyFill="1" applyBorder="1" applyAlignment="1">
      <alignment horizontal="left" indent="1"/>
    </xf>
    <xf numFmtId="168" fontId="27" fillId="19" borderId="0" xfId="1" applyNumberFormat="1" applyFont="1" applyFill="1" applyBorder="1"/>
    <xf numFmtId="168" fontId="27" fillId="19" borderId="13" xfId="1" applyNumberFormat="1" applyFont="1" applyFill="1" applyBorder="1"/>
    <xf numFmtId="168" fontId="27" fillId="19" borderId="0" xfId="1" applyNumberFormat="1" applyFont="1" applyFill="1" applyBorder="1" applyAlignment="1">
      <alignment horizontal="right"/>
    </xf>
    <xf numFmtId="0" fontId="24" fillId="19" borderId="32" xfId="0" applyFont="1" applyFill="1" applyBorder="1"/>
    <xf numFmtId="168" fontId="24" fillId="19" borderId="0" xfId="1" applyNumberFormat="1" applyFont="1" applyFill="1" applyBorder="1"/>
    <xf numFmtId="168" fontId="24" fillId="19" borderId="0" xfId="1" applyNumberFormat="1" applyFont="1" applyFill="1" applyBorder="1" applyAlignment="1">
      <alignment horizontal="right"/>
    </xf>
    <xf numFmtId="168" fontId="24" fillId="19" borderId="13" xfId="1" applyNumberFormat="1" applyFont="1" applyFill="1" applyBorder="1"/>
    <xf numFmtId="0" fontId="24" fillId="19" borderId="55" xfId="0" applyFont="1" applyFill="1" applyBorder="1"/>
    <xf numFmtId="168" fontId="24" fillId="19" borderId="1" xfId="1" applyNumberFormat="1" applyFont="1" applyFill="1" applyBorder="1"/>
    <xf numFmtId="0" fontId="21" fillId="19" borderId="33" xfId="0" applyFont="1" applyFill="1" applyBorder="1"/>
    <xf numFmtId="168" fontId="21" fillId="19" borderId="11" xfId="1" applyNumberFormat="1" applyFont="1" applyFill="1" applyBorder="1"/>
    <xf numFmtId="168" fontId="21" fillId="19" borderId="14" xfId="1" applyNumberFormat="1" applyFont="1" applyFill="1" applyBorder="1"/>
    <xf numFmtId="171" fontId="24" fillId="18" borderId="24" xfId="0" applyNumberFormat="1" applyFont="1" applyFill="1" applyBorder="1" applyAlignment="1">
      <alignment horizontal="center"/>
    </xf>
    <xf numFmtId="171" fontId="27" fillId="19" borderId="0" xfId="1" applyNumberFormat="1" applyFont="1" applyFill="1" applyBorder="1"/>
    <xf numFmtId="171" fontId="27" fillId="19" borderId="0" xfId="1" applyNumberFormat="1" applyFont="1" applyFill="1" applyBorder="1" applyAlignment="1">
      <alignment horizontal="right"/>
    </xf>
    <xf numFmtId="171" fontId="24" fillId="19" borderId="0" xfId="1" applyNumberFormat="1" applyFont="1" applyFill="1" applyBorder="1"/>
    <xf numFmtId="171" fontId="24" fillId="19" borderId="0" xfId="1" applyNumberFormat="1" applyFont="1" applyFill="1" applyBorder="1" applyAlignment="1">
      <alignment horizontal="right"/>
    </xf>
    <xf numFmtId="171" fontId="24" fillId="19" borderId="1" xfId="1" applyNumberFormat="1" applyFont="1" applyFill="1" applyBorder="1"/>
    <xf numFmtId="171" fontId="21" fillId="19" borderId="11" xfId="1" applyNumberFormat="1" applyFont="1" applyFill="1" applyBorder="1"/>
    <xf numFmtId="0" fontId="9" fillId="17" borderId="6" xfId="0" applyFont="1" applyFill="1" applyBorder="1" applyAlignment="1">
      <alignment horizontal="center" wrapText="1"/>
    </xf>
    <xf numFmtId="0" fontId="9" fillId="6" borderId="31" xfId="0" applyFont="1" applyFill="1" applyBorder="1"/>
    <xf numFmtId="0" fontId="9" fillId="6" borderId="6" xfId="0" applyFont="1" applyFill="1" applyBorder="1" applyAlignment="1">
      <alignment horizontal="center" wrapText="1"/>
    </xf>
    <xf numFmtId="0" fontId="2" fillId="6" borderId="34" xfId="0" applyFont="1" applyFill="1" applyBorder="1" applyAlignment="1">
      <alignment horizontal="center" wrapText="1"/>
    </xf>
    <xf numFmtId="0" fontId="9" fillId="6" borderId="33" xfId="0" applyFont="1" applyFill="1" applyBorder="1"/>
    <xf numFmtId="0" fontId="9" fillId="6" borderId="11" xfId="0" applyFont="1" applyFill="1" applyBorder="1"/>
    <xf numFmtId="0" fontId="2" fillId="6" borderId="14" xfId="0" applyFont="1" applyFill="1" applyBorder="1" applyAlignment="1">
      <alignment horizontal="center" wrapText="1"/>
    </xf>
    <xf numFmtId="0" fontId="8" fillId="20" borderId="31" xfId="0" applyFont="1" applyFill="1" applyBorder="1"/>
    <xf numFmtId="168" fontId="8" fillId="20" borderId="24" xfId="0" applyNumberFormat="1" applyFont="1" applyFill="1" applyBorder="1" applyAlignment="1">
      <alignment horizontal="center"/>
    </xf>
    <xf numFmtId="168" fontId="8" fillId="21" borderId="34" xfId="8" applyNumberFormat="1" applyFont="1" applyFill="1" applyBorder="1"/>
    <xf numFmtId="0" fontId="28" fillId="21" borderId="32" xfId="0" applyFont="1" applyFill="1" applyBorder="1" applyAlignment="1">
      <alignment horizontal="left" indent="1"/>
    </xf>
    <xf numFmtId="168" fontId="28" fillId="21" borderId="0" xfId="1" applyNumberFormat="1" applyFont="1" applyFill="1" applyBorder="1"/>
    <xf numFmtId="168" fontId="28" fillId="21" borderId="13" xfId="8" applyNumberFormat="1" applyFont="1" applyFill="1" applyBorder="1"/>
    <xf numFmtId="0" fontId="8" fillId="21" borderId="32" xfId="0" applyFont="1" applyFill="1" applyBorder="1"/>
    <xf numFmtId="168" fontId="8" fillId="21" borderId="0" xfId="1" applyNumberFormat="1" applyFont="1" applyFill="1" applyBorder="1"/>
    <xf numFmtId="168" fontId="8" fillId="20" borderId="13" xfId="0" applyNumberFormat="1" applyFont="1" applyFill="1" applyBorder="1" applyAlignment="1">
      <alignment horizontal="right"/>
    </xf>
    <xf numFmtId="168" fontId="8" fillId="21" borderId="13" xfId="8" applyNumberFormat="1" applyFont="1" applyFill="1" applyBorder="1"/>
    <xf numFmtId="0" fontId="9" fillId="21" borderId="28" xfId="0" applyFont="1" applyFill="1" applyBorder="1"/>
    <xf numFmtId="168" fontId="9" fillId="21" borderId="3" xfId="1" applyNumberFormat="1" applyFont="1" applyFill="1" applyBorder="1"/>
    <xf numFmtId="168" fontId="9" fillId="21" borderId="14" xfId="8" applyNumberFormat="1" applyFont="1" applyFill="1" applyBorder="1"/>
    <xf numFmtId="171" fontId="8" fillId="20" borderId="24" xfId="0" applyNumberFormat="1" applyFont="1" applyFill="1" applyBorder="1" applyAlignment="1">
      <alignment horizontal="center"/>
    </xf>
    <xf numFmtId="171" fontId="28" fillId="21" borderId="0" xfId="1" applyNumberFormat="1" applyFont="1" applyFill="1" applyBorder="1"/>
    <xf numFmtId="171" fontId="8" fillId="21" borderId="0" xfId="1" applyNumberFormat="1" applyFont="1" applyFill="1" applyBorder="1"/>
    <xf numFmtId="171" fontId="9" fillId="21" borderId="3" xfId="1" applyNumberFormat="1" applyFont="1" applyFill="1" applyBorder="1"/>
    <xf numFmtId="168" fontId="8" fillId="21" borderId="13" xfId="8" applyNumberFormat="1" applyFont="1" applyFill="1" applyBorder="1" applyAlignment="1"/>
    <xf numFmtId="0" fontId="0" fillId="0" borderId="0" xfId="0" applyAlignment="1">
      <alignment horizontal="left" indent="1"/>
    </xf>
    <xf numFmtId="0" fontId="8" fillId="20" borderId="58" xfId="0" applyFont="1" applyFill="1" applyBorder="1" applyAlignment="1">
      <alignment horizontal="left" indent="1"/>
    </xf>
    <xf numFmtId="17" fontId="9" fillId="20" borderId="0" xfId="0" applyNumberFormat="1" applyFont="1" applyFill="1" applyBorder="1" applyAlignment="1">
      <alignment horizontal="center"/>
    </xf>
    <xf numFmtId="0" fontId="9" fillId="20" borderId="0" xfId="0" applyFont="1" applyFill="1" applyBorder="1" applyAlignment="1">
      <alignment horizontal="center"/>
    </xf>
    <xf numFmtId="0" fontId="8" fillId="20" borderId="7" xfId="0" applyFont="1" applyFill="1" applyBorder="1"/>
    <xf numFmtId="168" fontId="8" fillId="20" borderId="0" xfId="1" applyNumberFormat="1" applyFont="1" applyFill="1"/>
    <xf numFmtId="169" fontId="8" fillId="20" borderId="0" xfId="0" applyNumberFormat="1" applyFont="1" applyFill="1"/>
    <xf numFmtId="0" fontId="8" fillId="20" borderId="44" xfId="0" quotePrefix="1" applyFont="1" applyFill="1" applyBorder="1" applyAlignment="1">
      <alignment horizontal="left" indent="1"/>
    </xf>
    <xf numFmtId="0" fontId="8" fillId="20" borderId="7" xfId="0" quotePrefix="1" applyFont="1" applyFill="1" applyBorder="1" applyAlignment="1">
      <alignment horizontal="left" indent="1"/>
    </xf>
    <xf numFmtId="168" fontId="8" fillId="20" borderId="0" xfId="1" applyNumberFormat="1" applyFont="1" applyFill="1" applyBorder="1"/>
    <xf numFmtId="0" fontId="8" fillId="20" borderId="7" xfId="0" applyFont="1" applyFill="1" applyBorder="1" applyAlignment="1">
      <alignment horizontal="left" indent="1"/>
    </xf>
    <xf numFmtId="0" fontId="8" fillId="20" borderId="0" xfId="0" applyFont="1" applyFill="1" applyBorder="1"/>
    <xf numFmtId="0" fontId="8" fillId="20" borderId="7" xfId="0" applyFont="1" applyFill="1" applyBorder="1" applyAlignment="1">
      <alignment horizontal="left"/>
    </xf>
    <xf numFmtId="171" fontId="8" fillId="20" borderId="0" xfId="0" applyNumberFormat="1" applyFont="1" applyFill="1" applyBorder="1"/>
    <xf numFmtId="171" fontId="8" fillId="20" borderId="0" xfId="1" applyNumberFormat="1" applyFont="1" applyFill="1" applyBorder="1"/>
    <xf numFmtId="0" fontId="8" fillId="20" borderId="12" xfId="0" applyFont="1" applyFill="1" applyBorder="1" applyAlignment="1">
      <alignment horizontal="left" indent="1"/>
    </xf>
    <xf numFmtId="171" fontId="8" fillId="20" borderId="11" xfId="1" applyNumberFormat="1" applyFont="1" applyFill="1" applyBorder="1"/>
    <xf numFmtId="169" fontId="8" fillId="20" borderId="11" xfId="0" applyNumberFormat="1" applyFont="1" applyFill="1" applyBorder="1"/>
    <xf numFmtId="0" fontId="25" fillId="22" borderId="35" xfId="0" applyFont="1" applyFill="1" applyBorder="1" applyAlignment="1"/>
    <xf numFmtId="0" fontId="25" fillId="22" borderId="35" xfId="0" applyFont="1" applyFill="1" applyBorder="1" applyAlignment="1">
      <alignment horizontal="centerContinuous"/>
    </xf>
    <xf numFmtId="0" fontId="23" fillId="22" borderId="35" xfId="0" applyFont="1" applyFill="1" applyBorder="1" applyAlignment="1">
      <alignment horizontal="center"/>
    </xf>
    <xf numFmtId="0" fontId="25" fillId="22" borderId="11" xfId="0" applyFont="1" applyFill="1" applyBorder="1" applyAlignment="1"/>
    <xf numFmtId="17" fontId="23" fillId="22" borderId="11" xfId="0" applyNumberFormat="1" applyFont="1" applyFill="1" applyBorder="1" applyAlignment="1">
      <alignment horizontal="center"/>
    </xf>
    <xf numFmtId="0" fontId="23" fillId="22" borderId="11" xfId="0" applyFont="1" applyFill="1" applyBorder="1" applyAlignment="1">
      <alignment horizontal="center"/>
    </xf>
  </cellXfs>
  <cellStyles count="10">
    <cellStyle name="Comma" xfId="1" builtinId="3"/>
    <cellStyle name="Comma 2" xfId="5" xr:uid="{CC1618D0-D67E-481D-B9A3-0A57775B5F60}"/>
    <cellStyle name="Hyperlink" xfId="3" builtinId="8"/>
    <cellStyle name="Normal" xfId="0" builtinId="0"/>
    <cellStyle name="Normal 2" xfId="4" xr:uid="{600EFC41-9860-4D93-88E4-ECC8C15A84CC}"/>
    <cellStyle name="Normal 2 2" xfId="6" xr:uid="{B414AA1E-9134-43BE-94B3-CE67C5BD2C5D}"/>
    <cellStyle name="Normal 3" xfId="9" xr:uid="{D77E6CC5-0D11-4164-8D94-D0A085FD16A4}"/>
    <cellStyle name="Normal 5" xfId="2" xr:uid="{25E4602A-986F-4E38-926B-48DB5724A126}"/>
    <cellStyle name="Percent" xfId="8" builtinId="5"/>
    <cellStyle name="Percent 2" xfId="7" xr:uid="{CB8B45E9-54BC-49EC-8712-BBF4759DD486}"/>
  </cellStyles>
  <dxfs count="0"/>
  <tableStyles count="0" defaultTableStyle="TableStyleMedium2" defaultPivotStyle="PivotStyleLight16"/>
  <colors>
    <mruColors>
      <color rgb="FF749D47"/>
      <color rgb="FFEBF1DE"/>
      <color rgb="FFC0504D"/>
      <color rgb="FFBC4C43"/>
      <color rgb="FFECCCCA"/>
      <color rgb="FFD58986"/>
      <color rgb="FF9BBB59"/>
      <color rgb="FF4BACC6"/>
      <color rgb="FFDAEEF3"/>
      <color rgb="FFC5A0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8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externalLink" Target="externalLinks/externalLink1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7.xml"/><Relationship Id="rId6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91907261592302"/>
          <c:y val="0.16289552347623212"/>
          <c:w val="0.84819203849518809"/>
          <c:h val="0.72112459900845727"/>
        </c:manualLayout>
      </c:layout>
      <c:lineChart>
        <c:grouping val="standard"/>
        <c:varyColors val="0"/>
        <c:ser>
          <c:idx val="0"/>
          <c:order val="0"/>
          <c:tx>
            <c:strRef>
              <c:f>'Figure 1'!$C$1</c:f>
              <c:strCache>
                <c:ptCount val="1"/>
                <c:pt idx="0">
                  <c:v>Energy Price Index</c:v>
                </c:pt>
              </c:strCache>
            </c:strRef>
          </c:tx>
          <c:spPr>
            <a:ln w="38100">
              <a:solidFill>
                <a:srgbClr val="4A7EBB"/>
              </a:solidFill>
            </a:ln>
          </c:spPr>
          <c:marker>
            <c:symbol val="diamond"/>
            <c:size val="7"/>
            <c:spPr>
              <a:solidFill>
                <a:srgbClr val="4A7EBB"/>
              </a:solidFill>
              <a:ln>
                <a:solidFill>
                  <a:srgbClr val="4A7EBB"/>
                </a:solidFill>
              </a:ln>
            </c:spPr>
          </c:marker>
          <c:dLbls>
            <c:dLbl>
              <c:idx val="0"/>
              <c:layout>
                <c:manualLayout>
                  <c:x val="-5.671077540637761E-2"/>
                  <c:y val="4.5430251202565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0-45BD-AAAB-0D099ECBE9F4}"/>
                </c:ext>
              </c:extLst>
            </c:dLbl>
            <c:dLbl>
              <c:idx val="1"/>
              <c:layout>
                <c:manualLayout>
                  <c:x val="-4.8613334067898521E-2"/>
                  <c:y val="4.3638117591216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0-45BD-AAAB-0D099ECBE9F4}"/>
                </c:ext>
              </c:extLst>
            </c:dLbl>
            <c:dLbl>
              <c:idx val="2"/>
              <c:layout>
                <c:manualLayout>
                  <c:x val="-4.917011769006218E-2"/>
                  <c:y val="-6.060100772360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416666666666664E-2"/>
                      <c:h val="7.5023330417031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CE0-45BD-AAAB-0D099ECBE9F4}"/>
                </c:ext>
              </c:extLst>
            </c:dLbl>
            <c:dLbl>
              <c:idx val="3"/>
              <c:layout>
                <c:manualLayout>
                  <c:x val="-5.5819093761970862E-2"/>
                  <c:y val="4.6707121616567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0-45BD-AAAB-0D099ECBE9F4}"/>
                </c:ext>
              </c:extLst>
            </c:dLbl>
            <c:dLbl>
              <c:idx val="4"/>
              <c:layout>
                <c:manualLayout>
                  <c:x val="-5.7206036985990388E-2"/>
                  <c:y val="4.3638117591216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0-45BD-AAAB-0D099ECBE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1'!$B$2:$B$6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1'!$C$2:$C$6</c:f>
              <c:numCache>
                <c:formatCode>0.0</c:formatCode>
                <c:ptCount val="5"/>
                <c:pt idx="0">
                  <c:v>51.281830062309993</c:v>
                </c:pt>
                <c:pt idx="1">
                  <c:v>88.202986609448899</c:v>
                </c:pt>
                <c:pt idx="2">
                  <c:v>157.15059209288447</c:v>
                </c:pt>
                <c:pt idx="3">
                  <c:v>106.88191407596445</c:v>
                </c:pt>
                <c:pt idx="4">
                  <c:v>103.06816347810111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E0-45BD-AAAB-0D099ECBE9F4}"/>
            </c:ext>
          </c:extLst>
        </c:ser>
        <c:ser>
          <c:idx val="1"/>
          <c:order val="1"/>
          <c:tx>
            <c:strRef>
              <c:f>'Figure 1'!$D$1</c:f>
              <c:strCache>
                <c:ptCount val="1"/>
                <c:pt idx="0">
                  <c:v>Food Price Index</c:v>
                </c:pt>
              </c:strCache>
            </c:strRef>
          </c:tx>
          <c:spPr>
            <a:ln w="38100">
              <a:solidFill>
                <a:srgbClr val="BE4B48"/>
              </a:solidFill>
            </a:ln>
          </c:spPr>
          <c:marker>
            <c:symbol val="square"/>
            <c:size val="7"/>
            <c:spPr>
              <a:solidFill>
                <a:srgbClr val="BE4B48"/>
              </a:solidFill>
              <a:ln>
                <a:solidFill>
                  <a:srgbClr val="BE4B48"/>
                </a:solidFill>
              </a:ln>
            </c:spPr>
          </c:marker>
          <c:dLbls>
            <c:dLbl>
              <c:idx val="0"/>
              <c:layout>
                <c:manualLayout>
                  <c:x val="-5.5486220472440943E-2"/>
                  <c:y val="-4.166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0-45BD-AAAB-0D099ECBE9F4}"/>
                </c:ext>
              </c:extLst>
            </c:dLbl>
            <c:dLbl>
              <c:idx val="1"/>
              <c:layout>
                <c:manualLayout>
                  <c:x val="-5.2708442694663168E-2"/>
                  <c:y val="-6.481481481481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0-45BD-AAAB-0D099ECBE9F4}"/>
                </c:ext>
              </c:extLst>
            </c:dLbl>
            <c:dLbl>
              <c:idx val="2"/>
              <c:layout>
                <c:manualLayout>
                  <c:x val="-4.8669074686680067E-2"/>
                  <c:y val="7.087200943158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0-45BD-AAAB-0D099ECBE9F4}"/>
                </c:ext>
              </c:extLst>
            </c:dLbl>
            <c:dLbl>
              <c:idx val="3"/>
              <c:layout>
                <c:manualLayout>
                  <c:x val="-4.5518241940153949E-2"/>
                  <c:y val="-6.238507385848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0-45BD-AAAB-0D099ECBE9F4}"/>
                </c:ext>
              </c:extLst>
            </c:dLbl>
            <c:dLbl>
              <c:idx val="4"/>
              <c:layout>
                <c:manualLayout>
                  <c:x val="-6.9375109361329831E-2"/>
                  <c:y val="-5.0925925925925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E0-45BD-AAAB-0D099ECBE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1'!$B$2:$B$6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1'!$D$2:$D$6</c:f>
              <c:numCache>
                <c:formatCode>0.0</c:formatCode>
                <c:ptCount val="5"/>
                <c:pt idx="0">
                  <c:v>89.701579463776667</c:v>
                </c:pt>
                <c:pt idx="1">
                  <c:v>120.37086386623112</c:v>
                </c:pt>
                <c:pt idx="2">
                  <c:v>140.44755715524224</c:v>
                </c:pt>
                <c:pt idx="3">
                  <c:v>126.56490593467555</c:v>
                </c:pt>
                <c:pt idx="4">
                  <c:v>115.84854332141887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E0-45BD-AAAB-0D099ECBE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950176"/>
        <c:axId val="223954096"/>
      </c:lineChart>
      <c:catAx>
        <c:axId val="2239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3954096"/>
        <c:crosses val="autoZero"/>
        <c:auto val="1"/>
        <c:lblAlgn val="ctr"/>
        <c:lblOffset val="100"/>
        <c:noMultiLvlLbl val="0"/>
      </c:catAx>
      <c:valAx>
        <c:axId val="223954096"/>
        <c:scaling>
          <c:orientation val="minMax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3950176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legend>
      <c:legendPos val="t"/>
      <c:layout>
        <c:manualLayout>
          <c:xMode val="edge"/>
          <c:yMode val="edge"/>
          <c:x val="0.30989865350659962"/>
          <c:y val="1.3545818999415503E-2"/>
          <c:w val="0.47861591679753135"/>
          <c:h val="8.1649290568839072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66231341562557"/>
          <c:y val="4.6254959563829835E-2"/>
          <c:w val="0.70215183918238777"/>
          <c:h val="0.5615695200287705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'Figure 11'!$A$4</c:f>
              <c:strCache>
                <c:ptCount val="1"/>
                <c:pt idx="0">
                  <c:v>Foreclosure Rate (%)</c:v>
                </c:pt>
              </c:strCache>
            </c:strRef>
          </c:tx>
          <c:spPr>
            <a:pattFill prst="trellis">
              <a:fgClr>
                <a:srgbClr val="93CDDD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7968190257688335E-3"/>
                  <c:y val="0.27332525509704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B9-4202-8BDE-8BB3FC6FB186}"/>
                </c:ext>
              </c:extLst>
            </c:dLbl>
            <c:dLbl>
              <c:idx val="1"/>
              <c:layout>
                <c:manualLayout>
                  <c:x val="-2.7968190257688847E-3"/>
                  <c:y val="0.23605362940199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9-4202-8BDE-8BB3FC6FB186}"/>
                </c:ext>
              </c:extLst>
            </c:dLbl>
            <c:dLbl>
              <c:idx val="2"/>
              <c:layout>
                <c:manualLayout>
                  <c:x val="0"/>
                  <c:y val="0.24433621288978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9-4202-8BDE-8BB3FC6FB186}"/>
                </c:ext>
              </c:extLst>
            </c:dLbl>
            <c:dLbl>
              <c:idx val="3"/>
              <c:layout>
                <c:manualLayout>
                  <c:x val="0"/>
                  <c:y val="0.26504267160926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9-4202-8BDE-8BB3FC6FB186}"/>
                </c:ext>
              </c:extLst>
            </c:dLbl>
            <c:dLbl>
              <c:idx val="4"/>
              <c:layout>
                <c:manualLayout>
                  <c:x val="0"/>
                  <c:y val="0.24847750463368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9-4202-8BDE-8BB3FC6FB186}"/>
                </c:ext>
              </c:extLst>
            </c:dLbl>
            <c:dLbl>
              <c:idx val="5"/>
              <c:layout>
                <c:manualLayout>
                  <c:x val="0"/>
                  <c:y val="0.24847750463368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9-4202-8BDE-8BB3FC6FB186}"/>
                </c:ext>
              </c:extLst>
            </c:dLbl>
            <c:dLbl>
              <c:idx val="6"/>
              <c:layout>
                <c:manualLayout>
                  <c:x val="0"/>
                  <c:y val="0.23191233765810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9-4202-8BDE-8BB3FC6FB186}"/>
                </c:ext>
              </c:extLst>
            </c:dLbl>
            <c:dLbl>
              <c:idx val="7"/>
              <c:layout>
                <c:manualLayout>
                  <c:x val="0"/>
                  <c:y val="0.24847750463368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9-4202-8BDE-8BB3FC6FB186}"/>
                </c:ext>
              </c:extLst>
            </c:dLbl>
            <c:dLbl>
              <c:idx val="8"/>
              <c:layout>
                <c:manualLayout>
                  <c:x val="1.0254884629183403E-16"/>
                  <c:y val="0.327162047767680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B9-4202-8BDE-8BB3FC6FB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11'!$B$1:$J$2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'Figure 11'!$B$4:$J$4</c:f>
              <c:numCache>
                <c:formatCode>0.0</c:formatCode>
                <c:ptCount val="9"/>
                <c:pt idx="0">
                  <c:v>0.51979226217945629</c:v>
                </c:pt>
                <c:pt idx="1">
                  <c:v>0.51795537845354578</c:v>
                </c:pt>
                <c:pt idx="2">
                  <c:v>0.49697595620873192</c:v>
                </c:pt>
                <c:pt idx="3">
                  <c:v>0.51545311539862948</c:v>
                </c:pt>
                <c:pt idx="4">
                  <c:v>0.62152349752613179</c:v>
                </c:pt>
                <c:pt idx="5">
                  <c:v>0.6635634212653938</c:v>
                </c:pt>
                <c:pt idx="6">
                  <c:v>0.63230695561223349</c:v>
                </c:pt>
                <c:pt idx="7">
                  <c:v>0.63874904576820024</c:v>
                </c:pt>
                <c:pt idx="8">
                  <c:v>0.68097145375053758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B9-4202-8BDE-8BB3FC6FB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axId val="657997088"/>
        <c:axId val="657985720"/>
      </c:barChart>
      <c:lineChart>
        <c:grouping val="stacked"/>
        <c:varyColors val="0"/>
        <c:ser>
          <c:idx val="0"/>
          <c:order val="0"/>
          <c:tx>
            <c:strRef>
              <c:f>'Figure 11'!$A$3</c:f>
              <c:strCache>
                <c:ptCount val="1"/>
                <c:pt idx="0">
                  <c:v>Foreclosure Inventory (US$-value)</c:v>
                </c:pt>
              </c:strCache>
            </c:strRef>
          </c:tx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4.1952285386532555E-2"/>
                  <c:y val="-8.2825834877893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B9-4202-8BDE-8BB3FC6FB18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B9-4202-8BDE-8BB3FC6FB18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B9-4202-8BDE-8BB3FC6FB18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B9-4202-8BDE-8BB3FC6FB186}"/>
                </c:ext>
              </c:extLst>
            </c:dLbl>
            <c:dLbl>
              <c:idx val="4"/>
              <c:layout>
                <c:manualLayout>
                  <c:x val="-5.0342742463839005E-2"/>
                  <c:y val="-6.2119376158420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B9-4202-8BDE-8BB3FC6FB1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B9-4202-8BDE-8BB3FC6FB18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B9-4202-8BDE-8BB3FC6FB18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B9-4202-8BDE-8BB3FC6FB186}"/>
                </c:ext>
              </c:extLst>
            </c:dLbl>
            <c:dLbl>
              <c:idx val="8"/>
              <c:layout>
                <c:manualLayout>
                  <c:x val="-5.3139561489607939E-2"/>
                  <c:y val="-3.7271625695052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B9-4202-8BDE-8BB3FC6FB18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11'!$B$1:$J$2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'Figure 11'!$B$3:$J$3</c:f>
              <c:numCache>
                <c:formatCode>_(* #,##0_);_(* \(#,##0\);_(* "-"??_);_(@_)</c:formatCode>
                <c:ptCount val="9"/>
                <c:pt idx="0">
                  <c:v>15093</c:v>
                </c:pt>
                <c:pt idx="1">
                  <c:v>15234</c:v>
                </c:pt>
                <c:pt idx="2">
                  <c:v>14619</c:v>
                </c:pt>
                <c:pt idx="3">
                  <c:v>15250</c:v>
                </c:pt>
                <c:pt idx="4">
                  <c:v>18403</c:v>
                </c:pt>
                <c:pt idx="5">
                  <c:v>19591</c:v>
                </c:pt>
                <c:pt idx="6">
                  <c:v>18777</c:v>
                </c:pt>
                <c:pt idx="7">
                  <c:v>19203</c:v>
                </c:pt>
                <c:pt idx="8">
                  <c:v>20647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3B9-4202-8BDE-8BB3FC6FB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90816"/>
        <c:axId val="657989640"/>
      </c:lineChart>
      <c:catAx>
        <c:axId val="657990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7989640"/>
        <c:crosses val="autoZero"/>
        <c:auto val="1"/>
        <c:lblAlgn val="ctr"/>
        <c:lblOffset val="100"/>
        <c:noMultiLvlLbl val="0"/>
      </c:catAx>
      <c:valAx>
        <c:axId val="6579896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US$ MillionS </a:t>
                </a:r>
              </a:p>
            </c:rich>
          </c:tx>
          <c:layout>
            <c:manualLayout>
              <c:xMode val="edge"/>
              <c:yMode val="edge"/>
              <c:x val="2.0655560401997525E-2"/>
              <c:y val="0.22526907139985275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657990816"/>
        <c:crosses val="autoZero"/>
        <c:crossBetween val="between"/>
        <c:dispUnits>
          <c:builtInUnit val="thousands"/>
        </c:dispUnits>
      </c:valAx>
      <c:valAx>
        <c:axId val="6579857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Percent (%)</a:t>
                </a:r>
              </a:p>
            </c:rich>
          </c:tx>
          <c:layout>
            <c:manualLayout>
              <c:xMode val="edge"/>
              <c:yMode val="edge"/>
              <c:x val="0.94822602530332722"/>
              <c:y val="0.1935400343852314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657997088"/>
        <c:crosses val="max"/>
        <c:crossBetween val="between"/>
      </c:valAx>
      <c:catAx>
        <c:axId val="65799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7985720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r"/>
      <c:layout>
        <c:manualLayout>
          <c:xMode val="edge"/>
          <c:yMode val="edge"/>
          <c:x val="1.8844009363694403E-2"/>
          <c:y val="0.87381512838904507"/>
          <c:w val="0.97223559939112869"/>
          <c:h val="0.11264654418197725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1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9916033248123"/>
          <c:y val="7.7922279404891701E-2"/>
          <c:w val="0.8363095150489368"/>
          <c:h val="0.48614365646972502"/>
        </c:manualLayout>
      </c:layout>
      <c:lineChart>
        <c:grouping val="standard"/>
        <c:varyColors val="0"/>
        <c:ser>
          <c:idx val="0"/>
          <c:order val="0"/>
          <c:tx>
            <c:strRef>
              <c:f>'Figure 12'!$A$3</c:f>
              <c:strCache>
                <c:ptCount val="1"/>
                <c:pt idx="0">
                  <c:v>Prime Lending Rate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diamond"/>
            <c:size val="6"/>
            <c:spPr>
              <a:solidFill>
                <a:srgbClr val="FFFF0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7333165151516213E-2"/>
                  <c:y val="8.2788033706789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48-4945-A71A-1EF1E2CF9D4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48-4945-A71A-1EF1E2CF9D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48-4945-A71A-1EF1E2CF9D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48-4945-A71A-1EF1E2CF9D4F}"/>
                </c:ext>
              </c:extLst>
            </c:dLbl>
            <c:dLbl>
              <c:idx val="4"/>
              <c:layout>
                <c:manualLayout>
                  <c:x val="-2.6624905397727869E-2"/>
                  <c:y val="8.7962285813463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48-4945-A71A-1EF1E2CF9D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48-4945-A71A-1EF1E2CF9D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48-4945-A71A-1EF1E2CF9D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48-4945-A71A-1EF1E2CF9D4F}"/>
                </c:ext>
              </c:extLst>
            </c:dLbl>
            <c:dLbl>
              <c:idx val="8"/>
              <c:layout>
                <c:manualLayout>
                  <c:x val="-3.2541551041667394E-2"/>
                  <c:y val="7.761378160011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48-4945-A71A-1EF1E2CF9D4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12'!$B$1:$J$2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'Figure 12'!$B$3:$J$3</c:f>
              <c:numCache>
                <c:formatCode>0.00</c:formatCode>
                <c:ptCount val="9"/>
                <c:pt idx="0">
                  <c:v>6.125</c:v>
                </c:pt>
                <c:pt idx="1">
                  <c:v>6.9583000000000004</c:v>
                </c:pt>
                <c:pt idx="2">
                  <c:v>7.375</c:v>
                </c:pt>
                <c:pt idx="3">
                  <c:v>8.125</c:v>
                </c:pt>
                <c:pt idx="4">
                  <c:v>8.25</c:v>
                </c:pt>
                <c:pt idx="5">
                  <c:v>8.5</c:v>
                </c:pt>
                <c:pt idx="6">
                  <c:v>8.5</c:v>
                </c:pt>
                <c:pt idx="7">
                  <c:v>8.5</c:v>
                </c:pt>
                <c:pt idx="8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48-4945-A71A-1EF1E2CF9D4F}"/>
            </c:ext>
          </c:extLst>
        </c:ser>
        <c:ser>
          <c:idx val="1"/>
          <c:order val="1"/>
          <c:tx>
            <c:strRef>
              <c:f>'Figure 12'!$A$4</c:f>
              <c:strCache>
                <c:ptCount val="1"/>
                <c:pt idx="0">
                  <c:v>Weighted Average Rate on Loans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 cap="flat">
                <a:solidFill>
                  <a:srgbClr val="00B050"/>
                </a:solidFill>
                <a:prstDash val="solid"/>
                <a:bevel/>
              </a:ln>
            </c:spPr>
          </c:marker>
          <c:dLbls>
            <c:dLbl>
              <c:idx val="0"/>
              <c:layout>
                <c:manualLayout>
                  <c:x val="-4.7333165151516213E-2"/>
                  <c:y val="-6.2091025280092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48-4945-A71A-1EF1E2CF9D4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48-4945-A71A-1EF1E2CF9D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48-4945-A71A-1EF1E2CF9D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48-4945-A71A-1EF1E2CF9D4F}"/>
                </c:ext>
              </c:extLst>
            </c:dLbl>
            <c:dLbl>
              <c:idx val="4"/>
              <c:layout>
                <c:manualLayout>
                  <c:x val="-4.437484232954645E-2"/>
                  <c:y val="-7.2439529493440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48-4945-A71A-1EF1E2CF9D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48-4945-A71A-1EF1E2CF9D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48-4945-A71A-1EF1E2CF9D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48-4945-A71A-1EF1E2CF9D4F}"/>
                </c:ext>
              </c:extLst>
            </c:dLbl>
            <c:dLbl>
              <c:idx val="8"/>
              <c:layout>
                <c:manualLayout>
                  <c:x val="-4.437484232954645E-2"/>
                  <c:y val="-5.6916773173417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48-4945-A71A-1EF1E2CF9D4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12'!$B$1:$J$2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'Figure 12'!$B$4:$J$4</c:f>
              <c:numCache>
                <c:formatCode>0.00</c:formatCode>
                <c:ptCount val="9"/>
                <c:pt idx="0">
                  <c:v>7.4124999999999996</c:v>
                </c:pt>
                <c:pt idx="1">
                  <c:v>7.9466999999999999</c:v>
                </c:pt>
                <c:pt idx="2">
                  <c:v>8.0828000000000007</c:v>
                </c:pt>
                <c:pt idx="3">
                  <c:v>9.0440000000000005</c:v>
                </c:pt>
                <c:pt idx="4">
                  <c:v>9.1013999999999999</c:v>
                </c:pt>
                <c:pt idx="5">
                  <c:v>9.8164999999999996</c:v>
                </c:pt>
                <c:pt idx="6">
                  <c:v>9.7644000000000002</c:v>
                </c:pt>
                <c:pt idx="7">
                  <c:v>9.5039999999999996</c:v>
                </c:pt>
                <c:pt idx="8">
                  <c:v>9.0926999999999989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E48-4945-A71A-1EF1E2CF9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87680"/>
        <c:axId val="657995128"/>
      </c:lineChart>
      <c:catAx>
        <c:axId val="65798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Book Antiqua" pitchFamily="18" charset="0"/>
                <a:ea typeface="+mn-ea"/>
                <a:cs typeface="+mn-cs"/>
              </a:defRPr>
            </a:pPr>
            <a:endParaRPr lang="en-US"/>
          </a:p>
        </c:txPr>
        <c:crossAx val="65799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995128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657987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358644824569343"/>
          <c:y val="0.867459261442587"/>
          <c:w val="0.87983826707412838"/>
          <c:h val="0.106570802981178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Book Antiqua"/>
              <a:ea typeface="Book Antiqua"/>
              <a:cs typeface="Book Antiqu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200" b="0" i="0" u="none" strike="noStrike" kern="1200" baseline="0">
                <a:solidFill>
                  <a:srgbClr val="000000"/>
                </a:solidFill>
                <a:latin typeface="Book Antiqua" panose="02040602050305030304" pitchFamily="18" charset="0"/>
                <a:ea typeface="Book Antiqua"/>
                <a:cs typeface="Book Antiqua"/>
              </a:defRPr>
            </a:pPr>
            <a:r>
              <a:rPr lang="en-US" sz="1200" b="0" i="0" u="none" strike="noStrike" kern="1200" baseline="0">
                <a:solidFill>
                  <a:srgbClr val="000000"/>
                </a:solidFill>
                <a:latin typeface="Book Antiqua" panose="02040602050305030304" pitchFamily="18" charset="0"/>
                <a:ea typeface="Book Antiqua"/>
                <a:cs typeface="Book Antiqua"/>
              </a:rPr>
              <a:t>Weighted Average Rate on kyd Deposits (%)</a:t>
            </a:r>
          </a:p>
        </c:rich>
      </c:tx>
      <c:layout>
        <c:manualLayout>
          <c:xMode val="edge"/>
          <c:yMode val="edge"/>
          <c:x val="0.14658088472699854"/>
          <c:y val="1.621418944253587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43569553805776"/>
          <c:y val="7.5807703524238962E-2"/>
          <c:w val="0.82575444736074655"/>
          <c:h val="0.56636875518765284"/>
        </c:manualLayout>
      </c:layout>
      <c:lineChart>
        <c:grouping val="standard"/>
        <c:varyColors val="0"/>
        <c:ser>
          <c:idx val="0"/>
          <c:order val="0"/>
          <c:tx>
            <c:strRef>
              <c:f>'Figure 13'!$A$3</c:f>
              <c:strCache>
                <c:ptCount val="1"/>
                <c:pt idx="0">
                  <c:v>Weighted Average Rate on kyd Deposits</c:v>
                </c:pt>
              </c:strCache>
            </c:strRef>
          </c:tx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4.0316774658027354E-2"/>
                  <c:y val="-6.6924066924066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C9-41F0-9B97-3D6C79D5DE7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C9-41F0-9B97-3D6C79D5DE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9-41F0-9B97-3D6C79D5DE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9-41F0-9B97-3D6C79D5DE7F}"/>
                </c:ext>
              </c:extLst>
            </c:dLbl>
            <c:dLbl>
              <c:idx val="4"/>
              <c:layout>
                <c:manualLayout>
                  <c:x val="-7.1994240460763137E-2"/>
                  <c:y val="-6.1776061776061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9-41F0-9B97-3D6C79D5DE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9-41F0-9B97-3D6C79D5DE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9-41F0-9B97-3D6C79D5DE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9-41F0-9B97-3D6C79D5DE7F}"/>
                </c:ext>
              </c:extLst>
            </c:dLbl>
            <c:dLbl>
              <c:idx val="8"/>
              <c:layout>
                <c:manualLayout>
                  <c:x val="-3.4557235421166413E-2"/>
                  <c:y val="-6.1776061776061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C9-41F0-9B97-3D6C79D5DE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13'!$B$1:$J$2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'Figure 13'!$B$3:$J$3</c:f>
              <c:numCache>
                <c:formatCode>0.00</c:formatCode>
                <c:ptCount val="9"/>
                <c:pt idx="0">
                  <c:v>0.1394</c:v>
                </c:pt>
                <c:pt idx="1">
                  <c:v>0.33589999999999998</c:v>
                </c:pt>
                <c:pt idx="2">
                  <c:v>0.35499999999999998</c:v>
                </c:pt>
                <c:pt idx="3">
                  <c:v>0.49030000000000001</c:v>
                </c:pt>
                <c:pt idx="4">
                  <c:v>0.4793</c:v>
                </c:pt>
                <c:pt idx="5">
                  <c:v>0.47939999999999999</c:v>
                </c:pt>
                <c:pt idx="6">
                  <c:v>0.51150000000000007</c:v>
                </c:pt>
                <c:pt idx="7">
                  <c:v>0.51339999999999997</c:v>
                </c:pt>
                <c:pt idx="8">
                  <c:v>0.50540000000000007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C9-41F0-9B97-3D6C79D5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91600"/>
        <c:axId val="657996304"/>
      </c:lineChart>
      <c:catAx>
        <c:axId val="657991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7996304"/>
        <c:crosses val="autoZero"/>
        <c:auto val="1"/>
        <c:lblAlgn val="ctr"/>
        <c:lblOffset val="100"/>
        <c:noMultiLvlLbl val="0"/>
      </c:catAx>
      <c:valAx>
        <c:axId val="657996304"/>
        <c:scaling>
          <c:orientation val="minMax"/>
          <c:max val="1"/>
        </c:scaling>
        <c:delete val="0"/>
        <c:axPos val="l"/>
        <c:numFmt formatCode="0.00" sourceLinked="0"/>
        <c:majorTickMark val="out"/>
        <c:minorTickMark val="none"/>
        <c:tickLblPos val="nextTo"/>
        <c:crossAx val="657991600"/>
        <c:crosses val="autoZero"/>
        <c:crossBetween val="between"/>
      </c:valAx>
      <c:spPr>
        <a:solidFill>
          <a:srgbClr val="E6B9B8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E6B9B8"/>
    </a:solidFill>
    <a:ln>
      <a:solidFill>
        <a:sysClr val="windowText" lastClr="000000"/>
      </a:solidFill>
    </a:ln>
  </c:spPr>
  <c:txPr>
    <a:bodyPr/>
    <a:lstStyle/>
    <a:p>
      <a:pPr>
        <a:defRPr>
          <a:latin typeface="Book Antiqua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5416052100115728"/>
          <c:y val="2.7250999190025361E-2"/>
          <c:w val="0.46805405314750992"/>
          <c:h val="0.916818493842115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'Figure 14'!$B$2:$C$2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14'!$A$3:$A$9</c:f>
              <c:strCache>
                <c:ptCount val="7"/>
                <c:pt idx="0">
                  <c:v>South America</c:v>
                </c:pt>
                <c:pt idx="1">
                  <c:v>Europe</c:v>
                </c:pt>
                <c:pt idx="2">
                  <c:v>Caribbean &amp; Central America</c:v>
                </c:pt>
                <c:pt idx="3">
                  <c:v>USA</c:v>
                </c:pt>
                <c:pt idx="4">
                  <c:v>Asia &amp; Australia</c:v>
                </c:pt>
                <c:pt idx="5">
                  <c:v>Canada &amp; Mexico</c:v>
                </c:pt>
                <c:pt idx="6">
                  <c:v>Middle East &amp; Africa</c:v>
                </c:pt>
              </c:strCache>
            </c:strRef>
          </c:cat>
          <c:val>
            <c:numRef>
              <c:f>'Figure 14'!$C$3:$C$9</c:f>
              <c:numCache>
                <c:formatCode>0.0</c:formatCode>
                <c:ptCount val="7"/>
                <c:pt idx="0">
                  <c:v>25.531914893617021</c:v>
                </c:pt>
                <c:pt idx="1">
                  <c:v>12.76595744680851</c:v>
                </c:pt>
                <c:pt idx="2">
                  <c:v>17.021276595744681</c:v>
                </c:pt>
                <c:pt idx="3">
                  <c:v>9.5744680851063837</c:v>
                </c:pt>
                <c:pt idx="4">
                  <c:v>20.212765957446805</c:v>
                </c:pt>
                <c:pt idx="5">
                  <c:v>12.76595744680851</c:v>
                </c:pt>
                <c:pt idx="6">
                  <c:v>2.1276595744680851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A0-48B7-BC80-A0FBC037E2E5}"/>
            </c:ext>
          </c:extLst>
        </c:ser>
        <c:ser>
          <c:idx val="1"/>
          <c:order val="1"/>
          <c:tx>
            <c:strRef>
              <c:f>'Figure 14'!$D$2:$E$2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5685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14'!$A$3:$A$9</c:f>
              <c:strCache>
                <c:ptCount val="7"/>
                <c:pt idx="0">
                  <c:v>South America</c:v>
                </c:pt>
                <c:pt idx="1">
                  <c:v>Europe</c:v>
                </c:pt>
                <c:pt idx="2">
                  <c:v>Caribbean &amp; Central America</c:v>
                </c:pt>
                <c:pt idx="3">
                  <c:v>USA</c:v>
                </c:pt>
                <c:pt idx="4">
                  <c:v>Asia &amp; Australia</c:v>
                </c:pt>
                <c:pt idx="5">
                  <c:v>Canada &amp; Mexico</c:v>
                </c:pt>
                <c:pt idx="6">
                  <c:v>Middle East &amp; Africa</c:v>
                </c:pt>
              </c:strCache>
            </c:strRef>
          </c:cat>
          <c:val>
            <c:numRef>
              <c:f>'Figure 14'!$E$3:$E$9</c:f>
              <c:numCache>
                <c:formatCode>0.0</c:formatCode>
                <c:ptCount val="7"/>
                <c:pt idx="0">
                  <c:v>28.571428571428569</c:v>
                </c:pt>
                <c:pt idx="1">
                  <c:v>11.904761904761903</c:v>
                </c:pt>
                <c:pt idx="2">
                  <c:v>19.047619047619047</c:v>
                </c:pt>
                <c:pt idx="3">
                  <c:v>9.5238095238095237</c:v>
                </c:pt>
                <c:pt idx="4">
                  <c:v>16.666666666666664</c:v>
                </c:pt>
                <c:pt idx="5">
                  <c:v>11.904761904761903</c:v>
                </c:pt>
                <c:pt idx="6">
                  <c:v>2.3809523809523809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A0-48B7-BC80-A0FBC037E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axId val="-149231776"/>
        <c:axId val="-149231232"/>
      </c:barChart>
      <c:catAx>
        <c:axId val="-1492317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-149231232"/>
        <c:crosses val="autoZero"/>
        <c:auto val="1"/>
        <c:lblAlgn val="ctr"/>
        <c:lblOffset val="100"/>
        <c:noMultiLvlLbl val="0"/>
      </c:catAx>
      <c:valAx>
        <c:axId val="-149231232"/>
        <c:scaling>
          <c:orientation val="minMax"/>
        </c:scaling>
        <c:delete val="1"/>
        <c:axPos val="t"/>
        <c:numFmt formatCode="0.0" sourceLinked="1"/>
        <c:majorTickMark val="out"/>
        <c:minorTickMark val="none"/>
        <c:tickLblPos val="nextTo"/>
        <c:crossAx val="-149231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529049142632386"/>
          <c:y val="0.81871439763115617"/>
          <c:w val="0.1926633990635897"/>
          <c:h val="0.1551513059181261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2364913012214"/>
          <c:y val="6.633469636037985E-2"/>
          <c:w val="0.80778235910649698"/>
          <c:h val="0.646451285863945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15'!$H$1</c:f>
              <c:strCache>
                <c:ptCount val="1"/>
                <c:pt idx="0">
                  <c:v>Total Funds excluding Master</c:v>
                </c:pt>
              </c:strCache>
            </c:strRef>
          </c:tx>
          <c:spPr>
            <a:solidFill>
              <a:srgbClr val="558ED5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_);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15'!$A$2:$B$10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'Figure 15'!$H$2:$H$10</c:f>
              <c:numCache>
                <c:formatCode>#,##0</c:formatCode>
                <c:ptCount val="9"/>
                <c:pt idx="0">
                  <c:v>9783</c:v>
                </c:pt>
                <c:pt idx="1">
                  <c:v>9771</c:v>
                </c:pt>
                <c:pt idx="2">
                  <c:v>9748</c:v>
                </c:pt>
                <c:pt idx="3">
                  <c:v>9780</c:v>
                </c:pt>
                <c:pt idx="4">
                  <c:v>9800</c:v>
                </c:pt>
                <c:pt idx="5">
                  <c:v>9627</c:v>
                </c:pt>
                <c:pt idx="6">
                  <c:v>9634</c:v>
                </c:pt>
                <c:pt idx="7">
                  <c:v>9711</c:v>
                </c:pt>
                <c:pt idx="8">
                  <c:v>9771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A-4B72-93A0-2034C46CDB6A}"/>
            </c:ext>
          </c:extLst>
        </c:ser>
        <c:ser>
          <c:idx val="1"/>
          <c:order val="1"/>
          <c:tx>
            <c:strRef>
              <c:f>'Figure 15'!$D$1</c:f>
              <c:strCache>
                <c:ptCount val="1"/>
                <c:pt idx="0">
                  <c:v>Master</c:v>
                </c:pt>
              </c:strCache>
            </c:strRef>
          </c:tx>
          <c:spPr>
            <a:solidFill>
              <a:srgbClr val="C6D9F1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_);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15'!$A$2:$B$10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'Figure 15'!$D$2:$D$10</c:f>
              <c:numCache>
                <c:formatCode>#,##0</c:formatCode>
                <c:ptCount val="9"/>
                <c:pt idx="0">
                  <c:v>3233</c:v>
                </c:pt>
                <c:pt idx="1">
                  <c:v>3224</c:v>
                </c:pt>
                <c:pt idx="2">
                  <c:v>3215</c:v>
                </c:pt>
                <c:pt idx="3">
                  <c:v>3215</c:v>
                </c:pt>
                <c:pt idx="4">
                  <c:v>3208</c:v>
                </c:pt>
                <c:pt idx="5">
                  <c:v>3175</c:v>
                </c:pt>
                <c:pt idx="6">
                  <c:v>3171</c:v>
                </c:pt>
                <c:pt idx="7">
                  <c:v>3182</c:v>
                </c:pt>
                <c:pt idx="8">
                  <c:v>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A-4B72-93A0-2034C46CDB6A}"/>
            </c:ext>
          </c:extLst>
        </c:ser>
        <c:ser>
          <c:idx val="3"/>
          <c:order val="3"/>
          <c:tx>
            <c:strRef>
              <c:f>'Figure 15'!$I$1</c:f>
              <c:strCache>
                <c:ptCount val="1"/>
                <c:pt idx="0">
                  <c:v>Private Funds</c:v>
                </c:pt>
              </c:strCache>
            </c:strRef>
          </c:tx>
          <c:spPr>
            <a:solidFill>
              <a:srgbClr val="8EB4E3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'Figure 15'!$B$2:$B$10</c:f>
              <c:strCache>
                <c:ptCount val="9"/>
                <c:pt idx="0">
                  <c:v>qtr 3</c:v>
                </c:pt>
                <c:pt idx="1">
                  <c:v>qtr 4</c:v>
                </c:pt>
                <c:pt idx="2">
                  <c:v>qtr 1</c:v>
                </c:pt>
                <c:pt idx="3">
                  <c:v>qtr 2</c:v>
                </c:pt>
                <c:pt idx="4">
                  <c:v>qtr 3</c:v>
                </c:pt>
                <c:pt idx="5">
                  <c:v>qtr 4</c:v>
                </c:pt>
                <c:pt idx="6">
                  <c:v>qtr 1</c:v>
                </c:pt>
                <c:pt idx="7">
                  <c:v>qtr 2</c:v>
                </c:pt>
                <c:pt idx="8">
                  <c:v>qtr 3</c:v>
                </c:pt>
              </c:strCache>
            </c:strRef>
          </c:cat>
          <c:val>
            <c:numRef>
              <c:f>'Figure 15'!$I$2:$I$10</c:f>
              <c:numCache>
                <c:formatCode>#,##0</c:formatCode>
                <c:ptCount val="9"/>
                <c:pt idx="0">
                  <c:v>15662</c:v>
                </c:pt>
                <c:pt idx="1">
                  <c:v>15854</c:v>
                </c:pt>
                <c:pt idx="2">
                  <c:v>16129</c:v>
                </c:pt>
                <c:pt idx="3">
                  <c:v>16391</c:v>
                </c:pt>
                <c:pt idx="4">
                  <c:v>16530</c:v>
                </c:pt>
                <c:pt idx="5">
                  <c:v>16551</c:v>
                </c:pt>
                <c:pt idx="6">
                  <c:v>16787</c:v>
                </c:pt>
                <c:pt idx="7">
                  <c:v>17020</c:v>
                </c:pt>
                <c:pt idx="8">
                  <c:v>17104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EA-4B72-93A0-2034C46CD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-149236672"/>
        <c:axId val="-149232864"/>
      </c:barChart>
      <c:scatterChart>
        <c:scatterStyle val="lineMarker"/>
        <c:varyColors val="0"/>
        <c:ser>
          <c:idx val="2"/>
          <c:order val="2"/>
          <c:tx>
            <c:strRef>
              <c:f>'Figure 15'!$J$1</c:f>
              <c:strCache>
                <c:ptCount val="1"/>
                <c:pt idx="0">
                  <c:v>Total 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8"/>
            <c:spPr>
              <a:solidFill>
                <a:schemeClr val="tx1"/>
              </a:solidFill>
              <a:ln>
                <a:solidFill>
                  <a:schemeClr val="tx2"/>
                </a:solidFill>
              </a:ln>
            </c:spPr>
          </c:marker>
          <c:dLbls>
            <c:dLbl>
              <c:idx val="0"/>
              <c:layout>
                <c:manualLayout>
                  <c:x val="-6.1420357866279335E-2"/>
                  <c:y val="-4.2918454935622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A-4B72-93A0-2034C46CDB6A}"/>
                </c:ext>
              </c:extLst>
            </c:dLbl>
            <c:dLbl>
              <c:idx val="1"/>
              <c:layout>
                <c:manualLayout>
                  <c:x val="-6.3979539444040973E-2"/>
                  <c:y val="-3.8626609442060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A-4B72-93A0-2034C46CDB6A}"/>
                </c:ext>
              </c:extLst>
            </c:dLbl>
            <c:dLbl>
              <c:idx val="2"/>
              <c:layout>
                <c:manualLayout>
                  <c:x val="-6.1420357866279383E-2"/>
                  <c:y val="-3.862660944206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A-4B72-93A0-2034C46CDB6A}"/>
                </c:ext>
              </c:extLst>
            </c:dLbl>
            <c:dLbl>
              <c:idx val="3"/>
              <c:layout>
                <c:manualLayout>
                  <c:x val="-6.1420357866279383E-2"/>
                  <c:y val="-3.862660944206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A-4B72-93A0-2034C46CDB6A}"/>
                </c:ext>
              </c:extLst>
            </c:dLbl>
            <c:dLbl>
              <c:idx val="4"/>
              <c:layout>
                <c:manualLayout>
                  <c:x val="-6.1420357866279335E-2"/>
                  <c:y val="-3.4334763948497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A-4B72-93A0-2034C46CDB6A}"/>
                </c:ext>
              </c:extLst>
            </c:dLbl>
            <c:dLbl>
              <c:idx val="5"/>
              <c:layout>
                <c:manualLayout>
                  <c:x val="-6.1420357866279335E-2"/>
                  <c:y val="-4.2918454935622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EA-4B72-93A0-2034C46CDB6A}"/>
                </c:ext>
              </c:extLst>
            </c:dLbl>
            <c:dLbl>
              <c:idx val="6"/>
              <c:layout>
                <c:manualLayout>
                  <c:x val="-6.1420357866279335E-2"/>
                  <c:y val="-5.1502145922746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EA-4B72-93A0-2034C46CDB6A}"/>
                </c:ext>
              </c:extLst>
            </c:dLbl>
            <c:dLbl>
              <c:idx val="7"/>
              <c:layout>
                <c:manualLayout>
                  <c:x val="-5.6301994710756149E-2"/>
                  <c:y val="-4.2918454935622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EA-4B72-93A0-2034C46CDB6A}"/>
                </c:ext>
              </c:extLst>
            </c:dLbl>
            <c:dLbl>
              <c:idx val="8"/>
              <c:layout>
                <c:manualLayout>
                  <c:x val="-5.3742813132994609E-2"/>
                  <c:y val="-3.8626609442060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EA-4B72-93A0-2034C46CD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'Figure 15'!$J$2:$J$10</c:f>
              <c:numCache>
                <c:formatCode>#,##0</c:formatCode>
                <c:ptCount val="9"/>
                <c:pt idx="0">
                  <c:v>28678</c:v>
                </c:pt>
                <c:pt idx="1">
                  <c:v>28849</c:v>
                </c:pt>
                <c:pt idx="2">
                  <c:v>29092</c:v>
                </c:pt>
                <c:pt idx="3">
                  <c:v>29386</c:v>
                </c:pt>
                <c:pt idx="4">
                  <c:v>29538</c:v>
                </c:pt>
                <c:pt idx="5">
                  <c:v>29353</c:v>
                </c:pt>
                <c:pt idx="6">
                  <c:v>29592</c:v>
                </c:pt>
                <c:pt idx="7">
                  <c:v>29913</c:v>
                </c:pt>
                <c:pt idx="8">
                  <c:v>30067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CEA-4B72-93A0-2034C46CD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236672"/>
        <c:axId val="-149232864"/>
      </c:scatterChart>
      <c:catAx>
        <c:axId val="-149236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149232864"/>
        <c:crosses val="autoZero"/>
        <c:auto val="1"/>
        <c:lblAlgn val="ctr"/>
        <c:lblOffset val="100"/>
        <c:noMultiLvlLbl val="0"/>
      </c:catAx>
      <c:valAx>
        <c:axId val="-149232864"/>
        <c:scaling>
          <c:orientation val="minMax"/>
          <c:max val="35000"/>
          <c:min val="5000"/>
        </c:scaling>
        <c:delete val="0"/>
        <c:axPos val="l"/>
        <c:numFmt formatCode="#,##0_);\(#,##0\)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-149236672"/>
        <c:crosses val="autoZero"/>
        <c:crossBetween val="between"/>
        <c:majorUnit val="5000"/>
        <c:minorUnit val="500"/>
      </c:valAx>
    </c:plotArea>
    <c:legend>
      <c:legendPos val="b"/>
      <c:layout>
        <c:manualLayout>
          <c:xMode val="edge"/>
          <c:yMode val="edge"/>
          <c:x val="5.6793075459181656E-2"/>
          <c:y val="0.90748876347538099"/>
          <c:w val="0.89999987909378376"/>
          <c:h val="7.854381399749924E-2"/>
        </c:manualLayout>
      </c:layout>
      <c:overlay val="0"/>
    </c:legend>
    <c:plotVisOnly val="1"/>
    <c:dispBlanksAs val="gap"/>
    <c:showDLblsOverMax val="0"/>
  </c:chart>
  <c:spPr>
    <a:ln w="3175">
      <a:solidFill>
        <a:schemeClr val="tx1"/>
      </a:solidFill>
    </a:ln>
    <a:effectLst>
      <a:glow>
        <a:schemeClr val="accent1"/>
      </a:glow>
    </a:effectLst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16'!$A$2</c:f>
              <c:strCache>
                <c:ptCount val="1"/>
                <c:pt idx="0">
                  <c:v>Cruise Arrivals</c:v>
                </c:pt>
              </c:strCache>
            </c:strRef>
          </c:tx>
          <c:spPr>
            <a:solidFill>
              <a:srgbClr val="7030A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63500"/>
            </a:sp3d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16'!$B$1:$E$1</c:f>
              <c:numCache>
                <c:formatCode>[$-409]mmm\-yy;@</c:formatCode>
                <c:ptCount val="4"/>
                <c:pt idx="0">
                  <c:v>44441</c:v>
                </c:pt>
                <c:pt idx="1">
                  <c:v>44807</c:v>
                </c:pt>
                <c:pt idx="2">
                  <c:v>45173</c:v>
                </c:pt>
                <c:pt idx="3">
                  <c:v>45539</c:v>
                </c:pt>
              </c:numCache>
            </c:numRef>
          </c:cat>
          <c:val>
            <c:numRef>
              <c:f>'Figure 16'!$B$2:$E$2</c:f>
              <c:numCache>
                <c:formatCode>_(* #,##0.0_);_(* \(#,##0.0\);_(* "-"??_);_(@_)</c:formatCode>
                <c:ptCount val="4"/>
                <c:pt idx="0" formatCode="_(* #,##0_);_(* \(#,##0\);_(* &quot;-&quot;??_);_(@_)">
                  <c:v>0</c:v>
                </c:pt>
                <c:pt idx="1">
                  <c:v>429.53600000000006</c:v>
                </c:pt>
                <c:pt idx="2">
                  <c:v>936.75400000000002</c:v>
                </c:pt>
                <c:pt idx="3">
                  <c:v>792.88000000000022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0-4A91-B011-F96CFE18B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axId val="319642504"/>
        <c:axId val="319641328"/>
      </c:barChart>
      <c:catAx>
        <c:axId val="319642504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19641328"/>
        <c:crosses val="autoZero"/>
        <c:auto val="0"/>
        <c:lblAlgn val="ctr"/>
        <c:lblOffset val="100"/>
        <c:noMultiLvlLbl val="1"/>
      </c:catAx>
      <c:valAx>
        <c:axId val="3196413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</a:t>
                </a:r>
              </a:p>
            </c:rich>
          </c:tx>
          <c:layout>
            <c:manualLayout>
              <c:xMode val="edge"/>
              <c:yMode val="edge"/>
              <c:x val="1.7406440382941687E-2"/>
              <c:y val="0.1793140710967614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19642504"/>
        <c:crosses val="autoZero"/>
        <c:crossBetween val="between"/>
      </c:valAx>
      <c:spPr>
        <a:solidFill>
          <a:srgbClr val="E4DFEC">
            <a:lumMod val="95000"/>
          </a:srgbClr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E4DFEC">
        <a:lumMod val="95000"/>
      </a:srgbClr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9"/>
    </mc:Choice>
    <mc:Fallback>
      <c:style val="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7471566054244"/>
          <c:y val="7.8544471881843173E-2"/>
          <c:w val="0.78833320253572969"/>
          <c:h val="0.73563640751802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17'!$A$3</c:f>
              <c:strCache>
                <c:ptCount val="1"/>
                <c:pt idx="0">
                  <c:v>Values ($M)</c:v>
                </c:pt>
              </c:strCache>
            </c:strRef>
          </c:tx>
          <c:spPr>
            <a:solidFill>
              <a:srgbClr val="BC4C43"/>
            </a:solidFill>
            <a:ln>
              <a:solidFill>
                <a:srgbClr val="BC4C43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4A5-4F95-8536-CA3B015590D4}"/>
              </c:ext>
            </c:extLst>
          </c:dPt>
          <c:dLbls>
            <c:dLbl>
              <c:idx val="0"/>
              <c:layout>
                <c:manualLayout>
                  <c:x val="-2.9350982290004446E-3"/>
                  <c:y val="2.18197725284339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A5-4F95-8536-CA3B015590D4}"/>
                </c:ext>
              </c:extLst>
            </c:dLbl>
            <c:dLbl>
              <c:idx val="1"/>
              <c:layout>
                <c:manualLayout>
                  <c:x val="-7.4502315117587091E-4"/>
                  <c:y val="1.03255196548707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A5-4F95-8536-CA3B015590D4}"/>
                </c:ext>
              </c:extLst>
            </c:dLbl>
            <c:dLbl>
              <c:idx val="2"/>
              <c:layout>
                <c:manualLayout>
                  <c:x val="-1.5503875968992261E-3"/>
                  <c:y val="3.13983165897366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A5-4F95-8536-CA3B015590D4}"/>
                </c:ext>
              </c:extLst>
            </c:dLbl>
            <c:dLbl>
              <c:idx val="3"/>
              <c:layout>
                <c:manualLayout>
                  <c:x val="0"/>
                  <c:y val="1.53256704980842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A5-4F95-8536-CA3B015590D4}"/>
                </c:ext>
              </c:extLst>
            </c:dLbl>
            <c:dLbl>
              <c:idx val="4"/>
              <c:layout>
                <c:manualLayout>
                  <c:x val="7.4074074074072715E-3"/>
                  <c:y val="2.3668639053254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A5-4F95-8536-CA3B01559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Book Antiqua"/>
                    <a:ea typeface="Book Antiqua"/>
                    <a:cs typeface="Book Antiqu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17'!$B$2:$F$2</c:f>
              <c:numCache>
                <c:formatCode>[$-409]mmm\-yy;@</c:formatCode>
                <c:ptCount val="5"/>
                <c:pt idx="0">
                  <c:v>44075</c:v>
                </c:pt>
                <c:pt idx="1">
                  <c:v>44440</c:v>
                </c:pt>
                <c:pt idx="2">
                  <c:v>44805</c:v>
                </c:pt>
                <c:pt idx="3">
                  <c:v>45170</c:v>
                </c:pt>
                <c:pt idx="4">
                  <c:v>45536</c:v>
                </c:pt>
              </c:numCache>
            </c:numRef>
          </c:cat>
          <c:val>
            <c:numRef>
              <c:f>'Figure 17'!$B$3:$F$3</c:f>
              <c:numCache>
                <c:formatCode>_(* #,##0.0_);_(* \(#,##0.0\);_(* "-"??_);_(@_)</c:formatCode>
                <c:ptCount val="5"/>
                <c:pt idx="0">
                  <c:v>552.07597253999995</c:v>
                </c:pt>
                <c:pt idx="1">
                  <c:v>1145.4100647199998</c:v>
                </c:pt>
                <c:pt idx="2">
                  <c:v>1012.29942564</c:v>
                </c:pt>
                <c:pt idx="3">
                  <c:v>907.4175727999999</c:v>
                </c:pt>
                <c:pt idx="4">
                  <c:v>984.61735945000009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A5-4F95-8536-CA3B01559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1"/>
        <c:overlap val="-59"/>
        <c:axId val="1092896400"/>
        <c:axId val="1092892048"/>
      </c:barChart>
      <c:catAx>
        <c:axId val="1092896400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1092892048"/>
        <c:crosses val="autoZero"/>
        <c:auto val="0"/>
        <c:lblAlgn val="ctr"/>
        <c:lblOffset val="100"/>
        <c:noMultiLvlLbl val="0"/>
      </c:catAx>
      <c:valAx>
        <c:axId val="1092892048"/>
        <c:scaling>
          <c:orientation val="minMax"/>
        </c:scaling>
        <c:delete val="0"/>
        <c:axPos val="l"/>
        <c:numFmt formatCode="_(* #,##0.0_);_(* \(#,##0.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1092896400"/>
        <c:crosses val="autoZero"/>
        <c:crossBetween val="between"/>
        <c:majorUnit val="200"/>
        <c:minorUnit val="50"/>
      </c:valAx>
      <c:spPr>
        <a:solidFill>
          <a:srgbClr val="ECCCCA"/>
        </a:solidFill>
      </c:spPr>
    </c:plotArea>
    <c:plotVisOnly val="1"/>
    <c:dispBlanksAs val="gap"/>
    <c:showDLblsOverMax val="0"/>
  </c:chart>
  <c:spPr>
    <a:solidFill>
      <a:srgbClr val="D58986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12731100920077"/>
          <c:y val="7.5359580052493436E-2"/>
          <c:w val="0.76671308369412028"/>
          <c:h val="0.75880616408097501"/>
        </c:manualLayout>
      </c:layout>
      <c:lineChart>
        <c:grouping val="stacked"/>
        <c:varyColors val="0"/>
        <c:ser>
          <c:idx val="0"/>
          <c:order val="0"/>
          <c:tx>
            <c:strRef>
              <c:f>'Figure 18'!$A$3</c:f>
              <c:strCache>
                <c:ptCount val="1"/>
                <c:pt idx="0">
                  <c:v>Nos. Property Transfers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diamond"/>
            <c:size val="7"/>
            <c:spPr>
              <a:solidFill>
                <a:srgbClr val="C0504D"/>
              </a:solidFill>
              <a:ln>
                <a:solidFill>
                  <a:srgbClr val="C0504D"/>
                </a:solidFill>
              </a:ln>
            </c:spPr>
          </c:marker>
          <c:dLbls>
            <c:dLbl>
              <c:idx val="0"/>
              <c:layout>
                <c:manualLayout>
                  <c:x val="-9.1575091575091611E-2"/>
                  <c:y val="-7.1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80-42F8-8258-5F469620E076}"/>
                </c:ext>
              </c:extLst>
            </c:dLbl>
            <c:dLbl>
              <c:idx val="1"/>
              <c:layout>
                <c:manualLayout>
                  <c:x val="-7.6923076923076927E-2"/>
                  <c:y val="-7.1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80-42F8-8258-5F469620E076}"/>
                </c:ext>
              </c:extLst>
            </c:dLbl>
            <c:dLbl>
              <c:idx val="2"/>
              <c:layout>
                <c:manualLayout>
                  <c:x val="-4.3956043956044091E-2"/>
                  <c:y val="-7.7037037037037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80-42F8-8258-5F469620E076}"/>
                </c:ext>
              </c:extLst>
            </c:dLbl>
            <c:dLbl>
              <c:idx val="3"/>
              <c:layout>
                <c:manualLayout>
                  <c:x val="-6.2271062271062272E-2"/>
                  <c:y val="-7.7037037037037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80-42F8-8258-5F469620E076}"/>
                </c:ext>
              </c:extLst>
            </c:dLbl>
            <c:dLbl>
              <c:idx val="4"/>
              <c:layout>
                <c:manualLayout>
                  <c:x val="-5.8608058608058608E-2"/>
                  <c:y val="-7.7037037037037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80-42F8-8258-5F469620E0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18'!$B$2:$F$2</c:f>
              <c:numCache>
                <c:formatCode>[$-409]mmm\-yy;@</c:formatCode>
                <c:ptCount val="5"/>
                <c:pt idx="0">
                  <c:v>44075</c:v>
                </c:pt>
                <c:pt idx="1">
                  <c:v>44440</c:v>
                </c:pt>
                <c:pt idx="2">
                  <c:v>44805</c:v>
                </c:pt>
                <c:pt idx="3">
                  <c:v>45170</c:v>
                </c:pt>
                <c:pt idx="4">
                  <c:v>45536</c:v>
                </c:pt>
              </c:numCache>
            </c:numRef>
          </c:cat>
          <c:val>
            <c:numRef>
              <c:f>'Figure 18'!$B$3:$F$3</c:f>
              <c:numCache>
                <c:formatCode>_(* #,##0_);_(* \(#,##0\);_(* "-"??_);_(@_)</c:formatCode>
                <c:ptCount val="5"/>
                <c:pt idx="0">
                  <c:v>1457</c:v>
                </c:pt>
                <c:pt idx="1">
                  <c:v>2597</c:v>
                </c:pt>
                <c:pt idx="2">
                  <c:v>2189</c:v>
                </c:pt>
                <c:pt idx="3">
                  <c:v>1926</c:v>
                </c:pt>
                <c:pt idx="4">
                  <c:v>1849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680-42F8-8258-5F469620E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902384"/>
        <c:axId val="1092896944"/>
      </c:lineChart>
      <c:catAx>
        <c:axId val="1092902384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1092896944"/>
        <c:crosses val="autoZero"/>
        <c:auto val="0"/>
        <c:lblAlgn val="ctr"/>
        <c:lblOffset val="100"/>
        <c:noMultiLvlLbl val="0"/>
      </c:catAx>
      <c:valAx>
        <c:axId val="1092896944"/>
        <c:scaling>
          <c:orientation val="minMax"/>
          <c:max val="3500"/>
          <c:min val="0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1092902384"/>
        <c:crosses val="autoZero"/>
        <c:crossBetween val="between"/>
        <c:majorUnit val="500"/>
        <c:minorUnit val="50"/>
      </c:valAx>
      <c:spPr>
        <a:solidFill>
          <a:srgbClr val="ECCCCA"/>
        </a:solidFill>
        <a:ln>
          <a:solidFill>
            <a:schemeClr val="accent3">
              <a:lumMod val="60000"/>
              <a:lumOff val="40000"/>
            </a:schemeClr>
          </a:solidFill>
        </a:ln>
      </c:spPr>
    </c:plotArea>
    <c:plotVisOnly val="1"/>
    <c:dispBlanksAs val="zero"/>
    <c:showDLblsOverMax val="0"/>
  </c:chart>
  <c:spPr>
    <a:solidFill>
      <a:srgbClr val="D58986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97847358121332"/>
          <c:y val="0.20096185723117727"/>
          <c:w val="0.83031963470319659"/>
          <c:h val="0.67582678505828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19'!$A$19</c:f>
              <c:strCache>
                <c:ptCount val="1"/>
                <c:pt idx="0">
                  <c:v>Net Lending (Overall Balance)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19'!$B$18:$G$18</c:f>
              <c:numCache>
                <c:formatCode>yyyy</c:formatCode>
                <c:ptCount val="6"/>
                <c:pt idx="0">
                  <c:v>43709</c:v>
                </c:pt>
                <c:pt idx="1">
                  <c:v>44076</c:v>
                </c:pt>
                <c:pt idx="2">
                  <c:v>44442</c:v>
                </c:pt>
                <c:pt idx="3">
                  <c:v>44808</c:v>
                </c:pt>
                <c:pt idx="4">
                  <c:v>45174</c:v>
                </c:pt>
                <c:pt idx="5">
                  <c:v>45541</c:v>
                </c:pt>
              </c:numCache>
            </c:numRef>
          </c:cat>
          <c:val>
            <c:numRef>
              <c:f>'Figure 19'!$B$19:$G$19</c:f>
              <c:numCache>
                <c:formatCode>0.0</c:formatCode>
                <c:ptCount val="6"/>
                <c:pt idx="0">
                  <c:v>135.68200000000013</c:v>
                </c:pt>
                <c:pt idx="1">
                  <c:v>13.096386370000118</c:v>
                </c:pt>
                <c:pt idx="2">
                  <c:v>61.8766827500001</c:v>
                </c:pt>
                <c:pt idx="3">
                  <c:v>66.563247030000184</c:v>
                </c:pt>
                <c:pt idx="4">
                  <c:v>72.337158889999955</c:v>
                </c:pt>
                <c:pt idx="5">
                  <c:v>97.842625079999948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1-4F5E-8F1D-DCD80C0D6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05381248"/>
        <c:axId val="-405374720"/>
      </c:barChart>
      <c:dateAx>
        <c:axId val="-405381248"/>
        <c:scaling>
          <c:orientation val="minMax"/>
        </c:scaling>
        <c:delete val="0"/>
        <c:axPos val="b"/>
        <c:numFmt formatCode="yyyy" sourceLinked="1"/>
        <c:majorTickMark val="none"/>
        <c:minorTickMark val="none"/>
        <c:tickLblPos val="low"/>
        <c:txPr>
          <a:bodyPr/>
          <a:lstStyle/>
          <a:p>
            <a:pPr>
              <a:defRPr sz="1050"/>
            </a:pPr>
            <a:endParaRPr lang="en-US"/>
          </a:p>
        </c:txPr>
        <c:crossAx val="-405374720"/>
        <c:crosses val="autoZero"/>
        <c:auto val="1"/>
        <c:lblOffset val="100"/>
        <c:baseTimeUnit val="years"/>
      </c:dateAx>
      <c:valAx>
        <c:axId val="-405374720"/>
        <c:scaling>
          <c:orientation val="minMax"/>
          <c:max val="180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-405381248"/>
        <c:crossesAt val="43474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871705073596991E-2"/>
          <c:y val="4.0412831871166295E-2"/>
          <c:w val="0.86857273107558619"/>
          <c:h val="0.691750876142722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3580093203513704E-17"/>
                  <c:y val="1.5473884672040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F3-4F63-A658-2D56C7094267}"/>
                </c:ext>
              </c:extLst>
            </c:dLbl>
            <c:dLbl>
              <c:idx val="1"/>
              <c:layout>
                <c:manualLayout>
                  <c:x val="2.9629636542347127E-3"/>
                  <c:y val="2.5789807786734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F3-4F63-A658-2D56C7094267}"/>
                </c:ext>
              </c:extLst>
            </c:dLbl>
            <c:dLbl>
              <c:idx val="2"/>
              <c:layout>
                <c:manualLayout>
                  <c:x val="2.96296365423474E-3"/>
                  <c:y val="2.5789807786734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F3-4F63-A658-2D56C7094267}"/>
                </c:ext>
              </c:extLst>
            </c:dLbl>
            <c:dLbl>
              <c:idx val="3"/>
              <c:layout>
                <c:manualLayout>
                  <c:x val="-2.9629636542347943E-3"/>
                  <c:y val="2.0631846229387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F3-4F63-A658-2D56C7094267}"/>
                </c:ext>
              </c:extLst>
            </c:dLbl>
            <c:dLbl>
              <c:idx val="4"/>
              <c:layout>
                <c:manualLayout>
                  <c:x val="-2.9629636542347943E-3"/>
                  <c:y val="2.5789807786734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F3-4F63-A658-2D56C7094267}"/>
                </c:ext>
              </c:extLst>
            </c:dLbl>
            <c:dLbl>
              <c:idx val="5"/>
              <c:layout>
                <c:manualLayout>
                  <c:x val="0"/>
                  <c:y val="2.0631846229387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F3-4F63-A658-2D56C7094267}"/>
                </c:ext>
              </c:extLst>
            </c:dLbl>
            <c:dLbl>
              <c:idx val="6"/>
              <c:layout>
                <c:manualLayout>
                  <c:x val="-1.0864074562810963E-16"/>
                  <c:y val="2.5789807786734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F3-4F63-A658-2D56C7094267}"/>
                </c:ext>
              </c:extLst>
            </c:dLbl>
            <c:dLbl>
              <c:idx val="7"/>
              <c:layout>
                <c:manualLayout>
                  <c:x val="0"/>
                  <c:y val="3.094776934408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F3-4F63-A658-2D56C7094267}"/>
                </c:ext>
              </c:extLst>
            </c:dLbl>
            <c:dLbl>
              <c:idx val="8"/>
              <c:layout>
                <c:manualLayout>
                  <c:x val="-1.0864074562810963E-16"/>
                  <c:y val="2.5789807786734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F3-4F63-A658-2D56C7094267}"/>
                </c:ext>
              </c:extLst>
            </c:dLbl>
            <c:dLbl>
              <c:idx val="9"/>
              <c:layout>
                <c:manualLayout>
                  <c:x val="-2.9629636542346312E-3"/>
                  <c:y val="3.094776934408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F3-4F63-A658-2D56C7094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21'!$A$3:$B$11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'Figure 21'!$C$3:$C$11</c:f>
              <c:numCache>
                <c:formatCode>0.0</c:formatCode>
                <c:ptCount val="9"/>
                <c:pt idx="0">
                  <c:v>524.427864</c:v>
                </c:pt>
                <c:pt idx="1">
                  <c:v>506.4</c:v>
                </c:pt>
                <c:pt idx="2">
                  <c:v>496.055295</c:v>
                </c:pt>
                <c:pt idx="3">
                  <c:v>477.18826723000001</c:v>
                </c:pt>
                <c:pt idx="4">
                  <c:v>469.04925378000002</c:v>
                </c:pt>
                <c:pt idx="5">
                  <c:v>453.19882367000002</c:v>
                </c:pt>
                <c:pt idx="6">
                  <c:v>445.90558104000002</c:v>
                </c:pt>
                <c:pt idx="7">
                  <c:v>430.05515092000002</c:v>
                </c:pt>
                <c:pt idx="8">
                  <c:v>421.07036632000001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F3-4F63-A658-2D56C7094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axId val="-1658815952"/>
        <c:axId val="-1658814864"/>
      </c:barChart>
      <c:catAx>
        <c:axId val="-1658815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-1658814864"/>
        <c:crosses val="autoZero"/>
        <c:auto val="1"/>
        <c:lblAlgn val="ctr"/>
        <c:lblOffset val="100"/>
        <c:noMultiLvlLbl val="0"/>
      </c:catAx>
      <c:valAx>
        <c:axId val="-16588148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-1658815952"/>
        <c:crosses val="autoZero"/>
        <c:crossBetween val="between"/>
        <c:majorUnit val="1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prstDash val="solid"/>
      <a:round/>
    </a:ln>
    <a:effectLst/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425404061334438"/>
          <c:y val="5.7117809044361256E-2"/>
          <c:w val="0.42441382327209098"/>
          <c:h val="0.89175910400552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7933C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0467145554174095E-2"/>
                  <c:y val="2.732885848285370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53-42E6-A3E4-028EC2E2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('Figure 2'!$B$7,'Figure 2'!$B$8,'Figure 2'!$B$11,'Figure 2'!$B$12,'Figure 2'!$B$15,'Figure 2'!$B$18,'Figure 2'!$B$19,'Figure 2'!$B$20,'Figure 2'!$B$23,'Figure 2'!$B$27,'Figure 2'!$B$29,'Figure 2'!$B$30,'Figure 2'!$B$31,'Figure 2'!$B$32)</c:f>
              <c:strCache>
                <c:ptCount val="14"/>
                <c:pt idx="0">
                  <c:v>Agriculture and Fishing</c:v>
                </c:pt>
                <c:pt idx="1">
                  <c:v>Mining &amp; Quarrying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Electricity &amp; Water Supply</c:v>
                </c:pt>
                <c:pt idx="5">
                  <c:v>Wholesale &amp; Retail Trade, Repairs &amp; Installation of Machinery</c:v>
                </c:pt>
                <c:pt idx="6">
                  <c:v>Hotels &amp; Restaurants incl. Bars</c:v>
                </c:pt>
                <c:pt idx="7">
                  <c:v>Transport, Storage &amp; Communication</c:v>
                </c:pt>
                <c:pt idx="8">
                  <c:v>Financing &amp; Insurance Services</c:v>
                </c:pt>
                <c:pt idx="9">
                  <c:v>Business Activities</c:v>
                </c:pt>
                <c:pt idx="10">
                  <c:v>Real Estate</c:v>
                </c:pt>
                <c:pt idx="11">
                  <c:v>Health and Social Work</c:v>
                </c:pt>
                <c:pt idx="12">
                  <c:v>Producers of Government Services</c:v>
                </c:pt>
                <c:pt idx="13">
                  <c:v>Other services</c:v>
                </c:pt>
              </c:strCache>
            </c:strRef>
          </c:cat>
          <c:val>
            <c:numRef>
              <c:f>('Figure 2'!$C$7,'Figure 2'!$C$8,'Figure 2'!$C$11,'Figure 2'!$C$12,'Figure 2'!$C$15,'Figure 2'!$C$18,'Figure 2'!$C$19,'Figure 2'!$C$20,'Figure 2'!$C$23,'Figure 2'!$C$26,'Figure 2'!$C$29,'Figure 2'!$C$30,'Figure 2'!$C$31,'Figure 2'!$C$32)</c:f>
              <c:numCache>
                <c:formatCode>_(* #,##0.0_);_(* \(#,##0.0\);_(* "-"??_);_(@_)</c:formatCode>
                <c:ptCount val="14"/>
                <c:pt idx="0">
                  <c:v>-2.7670978730305884</c:v>
                </c:pt>
                <c:pt idx="1">
                  <c:v>1.1627927732937859</c:v>
                </c:pt>
                <c:pt idx="2">
                  <c:v>1.1837800002698406</c:v>
                </c:pt>
                <c:pt idx="3">
                  <c:v>2.9579008157541109</c:v>
                </c:pt>
                <c:pt idx="4">
                  <c:v>5.4416784276562602</c:v>
                </c:pt>
                <c:pt idx="5">
                  <c:v>3.7263354698264139</c:v>
                </c:pt>
                <c:pt idx="6">
                  <c:v>2.3142788154953964</c:v>
                </c:pt>
                <c:pt idx="7">
                  <c:v>0.18407139349909674</c:v>
                </c:pt>
                <c:pt idx="8">
                  <c:v>2.7185935985961862</c:v>
                </c:pt>
                <c:pt idx="9">
                  <c:v>3.7175832862771596</c:v>
                </c:pt>
                <c:pt idx="10">
                  <c:v>3.529193161720201</c:v>
                </c:pt>
                <c:pt idx="11">
                  <c:v>5.0719822812846038</c:v>
                </c:pt>
                <c:pt idx="12">
                  <c:v>4.0212624584717638</c:v>
                </c:pt>
                <c:pt idx="13">
                  <c:v>1.0315743944636413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8-4B6E-9A51-CA9AA899B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axId val="414694136"/>
        <c:axId val="414698840"/>
      </c:barChart>
      <c:catAx>
        <c:axId val="414694136"/>
        <c:scaling>
          <c:orientation val="maxMin"/>
        </c:scaling>
        <c:delete val="0"/>
        <c:axPos val="l"/>
        <c:majorGridlines/>
        <c:numFmt formatCode="General" sourceLinked="0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900"/>
            </a:pPr>
            <a:endParaRPr lang="en-US"/>
          </a:p>
        </c:txPr>
        <c:crossAx val="414698840"/>
        <c:crosses val="autoZero"/>
        <c:auto val="1"/>
        <c:lblAlgn val="ctr"/>
        <c:lblOffset val="100"/>
        <c:noMultiLvlLbl val="0"/>
      </c:catAx>
      <c:valAx>
        <c:axId val="414698840"/>
        <c:scaling>
          <c:orientation val="minMax"/>
          <c:max val="30"/>
          <c:min val="-5"/>
        </c:scaling>
        <c:delete val="1"/>
        <c:axPos val="t"/>
        <c:numFmt formatCode="_(* #,##0.0_);_(* \(#,##0.0\);_(* &quot;-&quot;??_);_(@_)" sourceLinked="1"/>
        <c:majorTickMark val="out"/>
        <c:minorTickMark val="none"/>
        <c:tickLblPos val="nextTo"/>
        <c:crossAx val="4146941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3'!$D$2</c:f>
              <c:strCache>
                <c:ptCount val="1"/>
                <c:pt idx="0">
                  <c:v>Inflation (%)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FF0000"/>
              </a:solidFill>
              <a:ln w="9525">
                <a:solidFill>
                  <a:srgbClr val="4F81BD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1383765588665751E-2"/>
                  <c:y val="-4.9134553056700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41-4DD0-9807-D1DD40635EBF}"/>
                </c:ext>
              </c:extLst>
            </c:dLbl>
            <c:dLbl>
              <c:idx val="1"/>
              <c:layout>
                <c:manualLayout>
                  <c:x val="-2.3278368143624502E-2"/>
                  <c:y val="-6.2534885708527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41-4DD0-9807-D1DD40635EBF}"/>
                </c:ext>
              </c:extLst>
            </c:dLbl>
            <c:dLbl>
              <c:idx val="2"/>
              <c:layout>
                <c:manualLayout>
                  <c:x val="-4.1383765588665737E-2"/>
                  <c:y val="-4.4667775506091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41-4DD0-9807-D1DD40635EBF}"/>
                </c:ext>
              </c:extLst>
            </c:dLbl>
            <c:dLbl>
              <c:idx val="3"/>
              <c:layout>
                <c:manualLayout>
                  <c:x val="-2.0691882794332917E-2"/>
                  <c:y val="-5.8068108157918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41-4DD0-9807-D1DD40635EBF}"/>
                </c:ext>
              </c:extLst>
            </c:dLbl>
            <c:dLbl>
              <c:idx val="4"/>
              <c:layout>
                <c:manualLayout>
                  <c:x val="-3.362430954079091E-2"/>
                  <c:y val="-8.9335551012182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41-4DD0-9807-D1DD40635EBF}"/>
                </c:ext>
              </c:extLst>
            </c:dLbl>
            <c:dLbl>
              <c:idx val="5"/>
              <c:layout>
                <c:manualLayout>
                  <c:x val="-2.3278368143624478E-2"/>
                  <c:y val="-5.8068108157918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41-4DD0-9807-D1DD40635EBF}"/>
                </c:ext>
              </c:extLst>
            </c:dLbl>
            <c:dLbl>
              <c:idx val="6"/>
              <c:layout>
                <c:manualLayout>
                  <c:x val="-2.8451338842207692E-2"/>
                  <c:y val="-4.4667775506091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41-4DD0-9807-D1DD40635EBF}"/>
                </c:ext>
              </c:extLst>
            </c:dLbl>
            <c:dLbl>
              <c:idx val="7"/>
              <c:layout>
                <c:manualLayout>
                  <c:x val="-4.3970250937957346E-2"/>
                  <c:y val="-5.3601330607309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41-4DD0-9807-D1DD40635EBF}"/>
                </c:ext>
              </c:extLst>
            </c:dLbl>
            <c:dLbl>
              <c:idx val="8"/>
              <c:layout>
                <c:manualLayout>
                  <c:x val="-3.8797280239374031E-2"/>
                  <c:y val="-4.0200997955482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41-4DD0-9807-D1DD40635E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3'!$B$3:$C$11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'Figure 3'!$D$3:$D$11</c:f>
              <c:numCache>
                <c:formatCode>0.0</c:formatCode>
                <c:ptCount val="9"/>
                <c:pt idx="0">
                  <c:v>9.222075931510588</c:v>
                </c:pt>
                <c:pt idx="1">
                  <c:v>5.9161330900550553</c:v>
                </c:pt>
                <c:pt idx="2">
                  <c:v>6.5651998638557814</c:v>
                </c:pt>
                <c:pt idx="3">
                  <c:v>4.1322135900471579</c:v>
                </c:pt>
                <c:pt idx="4">
                  <c:v>1.153008836164247</c:v>
                </c:pt>
                <c:pt idx="5">
                  <c:v>3.5624000412732642</c:v>
                </c:pt>
                <c:pt idx="6">
                  <c:v>1.4795364359107452</c:v>
                </c:pt>
                <c:pt idx="7">
                  <c:v>1.7423045341319323</c:v>
                </c:pt>
                <c:pt idx="8">
                  <c:v>4.0842899354029925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41-4DD0-9807-D1DD40635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845743"/>
        <c:axId val="1407798735"/>
      </c:lineChart>
      <c:catAx>
        <c:axId val="145384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7798735"/>
        <c:crosses val="autoZero"/>
        <c:auto val="1"/>
        <c:lblAlgn val="ctr"/>
        <c:lblOffset val="100"/>
        <c:noMultiLvlLbl val="0"/>
      </c:catAx>
      <c:valAx>
        <c:axId val="1407798735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384574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2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4'!$D$2</c:f>
              <c:strCache>
                <c:ptCount val="1"/>
                <c:pt idx="0">
                  <c:v>Non-Food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4840867345560626E-2"/>
                  <c:y val="-0.13425925925925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AA-48B4-B690-D1BD672FB7B6}"/>
                </c:ext>
              </c:extLst>
            </c:dLbl>
            <c:dLbl>
              <c:idx val="4"/>
              <c:layout>
                <c:manualLayout>
                  <c:x val="-4.2881067502228511E-2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AA-48B4-B690-D1BD672FB7B6}"/>
                </c:ext>
              </c:extLst>
            </c:dLbl>
            <c:dLbl>
              <c:idx val="8"/>
              <c:layout>
                <c:manualLayout>
                  <c:x val="-2.6800667188892791E-2"/>
                  <c:y val="-0.18518518518518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AA-48B4-B690-D1BD672FB7B6}"/>
                </c:ext>
              </c:extLst>
            </c:dLbl>
            <c:dLbl>
              <c:idx val="12"/>
              <c:layout>
                <c:manualLayout>
                  <c:x val="-2.6800667188892789E-3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AA-48B4-B690-D1BD672FB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4'!$B$3:$C$15</c:f>
              <c:multiLvlStrCache>
                <c:ptCount val="13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  <c:pt idx="9">
                    <c:v>QTR 4</c:v>
                  </c:pt>
                  <c:pt idx="10">
                    <c:v>QTR 1</c:v>
                  </c:pt>
                  <c:pt idx="11">
                    <c:v>QTR 2</c:v>
                  </c:pt>
                  <c:pt idx="12">
                    <c:v>QTR 3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4">
                    <c:v>2022</c:v>
                  </c:pt>
                  <c:pt idx="6">
                    <c:v>2023</c:v>
                  </c:pt>
                  <c:pt idx="10">
                    <c:v>2024</c:v>
                  </c:pt>
                </c:lvl>
              </c:multiLvlStrCache>
            </c:multiLvlStrRef>
          </c:cat>
          <c:val>
            <c:numRef>
              <c:f>'Figure 4'!$D$3:$D$15</c:f>
              <c:numCache>
                <c:formatCode>0.0</c:formatCode>
                <c:ptCount val="13"/>
                <c:pt idx="0">
                  <c:v>6.7195000783678296</c:v>
                </c:pt>
                <c:pt idx="1">
                  <c:v>7.8596208891797517</c:v>
                </c:pt>
                <c:pt idx="2">
                  <c:v>11.632135879913449</c:v>
                </c:pt>
                <c:pt idx="3">
                  <c:v>12.438933885167643</c:v>
                </c:pt>
                <c:pt idx="4">
                  <c:v>9.1819055694108727</c:v>
                </c:pt>
                <c:pt idx="5">
                  <c:v>5.3766448117989825</c:v>
                </c:pt>
                <c:pt idx="6">
                  <c:v>6.1941162264184726</c:v>
                </c:pt>
                <c:pt idx="7">
                  <c:v>3.9288688271406897</c:v>
                </c:pt>
                <c:pt idx="8">
                  <c:v>0.88819331061877449</c:v>
                </c:pt>
                <c:pt idx="9">
                  <c:v>3.8791545428802294</c:v>
                </c:pt>
                <c:pt idx="10">
                  <c:v>1.5045040103758254</c:v>
                </c:pt>
                <c:pt idx="11">
                  <c:v>1.7408111533101334</c:v>
                </c:pt>
                <c:pt idx="12">
                  <c:v>4.2235239581224704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D-4EA4-AAB1-D03AA9A60215}"/>
            </c:ext>
          </c:extLst>
        </c:ser>
        <c:ser>
          <c:idx val="1"/>
          <c:order val="1"/>
          <c:tx>
            <c:strRef>
              <c:f>'Figure 4'!$E$2</c:f>
              <c:strCache>
                <c:ptCount val="1"/>
                <c:pt idx="0">
                  <c:v>Food 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4840867345560626E-2"/>
                  <c:y val="-0.171296296296296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AA-48B4-B690-D1BD672FB7B6}"/>
                </c:ext>
              </c:extLst>
            </c:dLbl>
            <c:dLbl>
              <c:idx val="4"/>
              <c:layout>
                <c:manualLayout>
                  <c:x val="-4.2881067502228511E-2"/>
                  <c:y val="-0.162037037037037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AA-48B4-B690-D1BD672FB7B6}"/>
                </c:ext>
              </c:extLst>
            </c:dLbl>
            <c:dLbl>
              <c:idx val="8"/>
              <c:layout>
                <c:manualLayout>
                  <c:x val="-2.4120600470003511E-2"/>
                  <c:y val="-0.12962962962962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AA-48B4-B690-D1BD672FB7B6}"/>
                </c:ext>
              </c:extLst>
            </c:dLbl>
            <c:dLbl>
              <c:idx val="12"/>
              <c:layout>
                <c:manualLayout>
                  <c:x val="-2.6800667188892789E-3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AA-48B4-B690-D1BD672FB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4'!$B$3:$C$15</c:f>
              <c:multiLvlStrCache>
                <c:ptCount val="13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  <c:pt idx="9">
                    <c:v>QTR 4</c:v>
                  </c:pt>
                  <c:pt idx="10">
                    <c:v>QTR 1</c:v>
                  </c:pt>
                  <c:pt idx="11">
                    <c:v>QTR 2</c:v>
                  </c:pt>
                  <c:pt idx="12">
                    <c:v>QTR 3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4">
                    <c:v>2022</c:v>
                  </c:pt>
                  <c:pt idx="6">
                    <c:v>2023</c:v>
                  </c:pt>
                  <c:pt idx="10">
                    <c:v>2024</c:v>
                  </c:pt>
                </c:lvl>
              </c:multiLvlStrCache>
            </c:multiLvlStrRef>
          </c:cat>
          <c:val>
            <c:numRef>
              <c:f>'Figure 4'!$E$3:$E$15</c:f>
              <c:numCache>
                <c:formatCode>0.0</c:formatCode>
                <c:ptCount val="13"/>
                <c:pt idx="0">
                  <c:v>3.3241258303928589</c:v>
                </c:pt>
                <c:pt idx="1">
                  <c:v>4.2931041113803303</c:v>
                </c:pt>
                <c:pt idx="2">
                  <c:v>4.8577662258157233</c:v>
                </c:pt>
                <c:pt idx="3">
                  <c:v>7.9081274459047393</c:v>
                </c:pt>
                <c:pt idx="4">
                  <c:v>9.9864881568908288</c:v>
                </c:pt>
                <c:pt idx="5">
                  <c:v>13.987657973497235</c:v>
                </c:pt>
                <c:pt idx="6">
                  <c:v>12.251085553922778</c:v>
                </c:pt>
                <c:pt idx="7">
                  <c:v>7.0053453737290994</c:v>
                </c:pt>
                <c:pt idx="8">
                  <c:v>4.8892760839286353</c:v>
                </c:pt>
                <c:pt idx="9">
                  <c:v>-0.62850445644070874</c:v>
                </c:pt>
                <c:pt idx="10">
                  <c:v>1.1399534857605431</c:v>
                </c:pt>
                <c:pt idx="11">
                  <c:v>1.7621263687812814</c:v>
                </c:pt>
                <c:pt idx="12">
                  <c:v>2.1951980089738043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0D-4EA4-AAB1-D03AA9A60215}"/>
            </c:ext>
          </c:extLst>
        </c:ser>
        <c:ser>
          <c:idx val="2"/>
          <c:order val="2"/>
          <c:tx>
            <c:strRef>
              <c:f>'Figure 4'!$F$2</c:f>
              <c:strCache>
                <c:ptCount val="1"/>
                <c:pt idx="0">
                  <c:v>Core Inflation</c:v>
                </c:pt>
              </c:strCache>
            </c:strRef>
          </c:tx>
          <c:spPr>
            <a:ln w="28575" cap="rnd">
              <a:solidFill>
                <a:srgbClr val="F79646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rgbClr val="F79646"/>
              </a:solidFill>
              <a:ln w="9525">
                <a:solidFill>
                  <a:srgbClr val="F7964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4840867345560626E-2"/>
                  <c:y val="-0.16203703703703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AA-48B4-B690-D1BD672FB7B6}"/>
                </c:ext>
              </c:extLst>
            </c:dLbl>
            <c:dLbl>
              <c:idx val="4"/>
              <c:layout>
                <c:manualLayout>
                  <c:x val="-4.2881067502228511E-2"/>
                  <c:y val="-0.231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AA-48B4-B690-D1BD672FB7B6}"/>
                </c:ext>
              </c:extLst>
            </c:dLbl>
            <c:dLbl>
              <c:idx val="8"/>
              <c:layout>
                <c:manualLayout>
                  <c:x val="-2.4120600470003511E-2"/>
                  <c:y val="-0.1481481481481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AA-48B4-B690-D1BD672FB7B6}"/>
                </c:ext>
              </c:extLst>
            </c:dLbl>
            <c:dLbl>
              <c:idx val="12"/>
              <c:layout>
                <c:manualLayout>
                  <c:x val="0"/>
                  <c:y val="-3.2407407407407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AA-48B4-B690-D1BD672FB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4'!$B$3:$C$15</c:f>
              <c:multiLvlStrCache>
                <c:ptCount val="13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  <c:pt idx="9">
                    <c:v>QTR 4</c:v>
                  </c:pt>
                  <c:pt idx="10">
                    <c:v>QTR 1</c:v>
                  </c:pt>
                  <c:pt idx="11">
                    <c:v>QTR 2</c:v>
                  </c:pt>
                  <c:pt idx="12">
                    <c:v>QTR 3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4">
                    <c:v>2022</c:v>
                  </c:pt>
                  <c:pt idx="6">
                    <c:v>2023</c:v>
                  </c:pt>
                  <c:pt idx="10">
                    <c:v>2024</c:v>
                  </c:pt>
                </c:lvl>
              </c:multiLvlStrCache>
            </c:multiLvlStrRef>
          </c:cat>
          <c:val>
            <c:numRef>
              <c:f>'Figure 4'!$F$3:$F$15</c:f>
              <c:numCache>
                <c:formatCode>0.0</c:formatCode>
                <c:ptCount val="13"/>
                <c:pt idx="0">
                  <c:v>4.7274643193940307</c:v>
                </c:pt>
                <c:pt idx="1">
                  <c:v>5.8627935753126081</c:v>
                </c:pt>
                <c:pt idx="2">
                  <c:v>9.4010996467616508</c:v>
                </c:pt>
                <c:pt idx="3">
                  <c:v>10.634305668867341</c:v>
                </c:pt>
                <c:pt idx="4">
                  <c:v>5.5467984793722707</c:v>
                </c:pt>
                <c:pt idx="5">
                  <c:v>4.0074995069351758</c:v>
                </c:pt>
                <c:pt idx="6">
                  <c:v>4.8445611656950121</c:v>
                </c:pt>
                <c:pt idx="7">
                  <c:v>3.9124568637004131</c:v>
                </c:pt>
                <c:pt idx="8">
                  <c:v>3.0495247795152096</c:v>
                </c:pt>
                <c:pt idx="9">
                  <c:v>4.1244225236219023</c:v>
                </c:pt>
                <c:pt idx="10">
                  <c:v>2.5555916748318737</c:v>
                </c:pt>
                <c:pt idx="11">
                  <c:v>2.4988406836605748</c:v>
                </c:pt>
                <c:pt idx="12">
                  <c:v>4.763722603639593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0D-4EA4-AAB1-D03AA9A60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845743"/>
        <c:axId val="1407798735"/>
      </c:lineChart>
      <c:catAx>
        <c:axId val="145384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7798735"/>
        <c:crosses val="autoZero"/>
        <c:auto val="1"/>
        <c:lblAlgn val="ctr"/>
        <c:lblOffset val="100"/>
        <c:noMultiLvlLbl val="0"/>
      </c:catAx>
      <c:valAx>
        <c:axId val="1407798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38457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2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66469816272965"/>
          <c:y val="5.6030262719768333E-2"/>
          <c:w val="0.82028265697557035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'Figure 5'!$A$1</c:f>
              <c:strCache>
                <c:ptCount val="1"/>
                <c:pt idx="0">
                  <c:v>Merchandise Imports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8"/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6.4484728455596191E-2"/>
                  <c:y val="7.3544396588151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4A-4038-8BCF-D51C82B05993}"/>
                </c:ext>
              </c:extLst>
            </c:dLbl>
            <c:dLbl>
              <c:idx val="1"/>
              <c:layout>
                <c:manualLayout>
                  <c:x val="-7.9990157480314961E-2"/>
                  <c:y val="-7.0047560908941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4A-4038-8BCF-D51C82B05993}"/>
                </c:ext>
              </c:extLst>
            </c:dLbl>
            <c:dLbl>
              <c:idx val="2"/>
              <c:layout>
                <c:manualLayout>
                  <c:x val="-6.0543355001517307E-2"/>
                  <c:y val="6.6613403840805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4A-4038-8BCF-D51C82B05993}"/>
                </c:ext>
              </c:extLst>
            </c:dLbl>
            <c:dLbl>
              <c:idx val="3"/>
              <c:layout>
                <c:manualLayout>
                  <c:x val="-6.4695128119127102E-2"/>
                  <c:y val="-8.4353201037508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4A-4038-8BCF-D51C82B05993}"/>
                </c:ext>
              </c:extLst>
            </c:dLbl>
            <c:dLbl>
              <c:idx val="4"/>
              <c:layout>
                <c:manualLayout>
                  <c:x val="-5.2304916212396642E-2"/>
                  <c:y val="6.5417371410774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4A-4038-8BCF-D51C82B05993}"/>
                </c:ext>
              </c:extLst>
            </c:dLbl>
            <c:dLbl>
              <c:idx val="5"/>
              <c:layout>
                <c:manualLayout>
                  <c:x val="-8.7546064855483427E-2"/>
                  <c:y val="-6.8376214747970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4A-4038-8BCF-D51C82B05993}"/>
                </c:ext>
              </c:extLst>
            </c:dLbl>
            <c:dLbl>
              <c:idx val="6"/>
              <c:layout>
                <c:manualLayout>
                  <c:x val="-1.0249124554884019E-16"/>
                  <c:y val="7.889544717359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4A-4038-8BCF-D51C82B05993}"/>
                </c:ext>
              </c:extLst>
            </c:dLbl>
            <c:dLbl>
              <c:idx val="7"/>
              <c:layout>
                <c:manualLayout>
                  <c:x val="-1.1244979919678716E-2"/>
                  <c:y val="-5.9568107766680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4A-4038-8BCF-D51C82B0599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5'!$B$1:$I$1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'Figure 5'!$B$2:$I$2</c:f>
              <c:numCache>
                <c:formatCode>#,##0.0_);\(#,##0.0\)</c:formatCode>
                <c:ptCount val="8"/>
                <c:pt idx="0">
                  <c:v>650.17503071017381</c:v>
                </c:pt>
                <c:pt idx="1">
                  <c:v>748.85394484384949</c:v>
                </c:pt>
                <c:pt idx="2">
                  <c:v>878.55532984373588</c:v>
                </c:pt>
                <c:pt idx="3">
                  <c:v>804.45699547610036</c:v>
                </c:pt>
                <c:pt idx="4">
                  <c:v>921.77498662267703</c:v>
                </c:pt>
                <c:pt idx="5">
                  <c:v>1106.0949313098599</c:v>
                </c:pt>
                <c:pt idx="6">
                  <c:v>1111.9778069190002</c:v>
                </c:pt>
                <c:pt idx="7" formatCode="General">
                  <c:v>1242.6432276630001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4A-4038-8BCF-D51C82B05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99640"/>
        <c:axId val="746598832"/>
      </c:lineChart>
      <c:catAx>
        <c:axId val="105799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746598832"/>
        <c:crosses val="autoZero"/>
        <c:auto val="1"/>
        <c:lblAlgn val="ctr"/>
        <c:lblOffset val="100"/>
        <c:noMultiLvlLbl val="0"/>
      </c:catAx>
      <c:valAx>
        <c:axId val="746598832"/>
        <c:scaling>
          <c:orientation val="minMax"/>
          <c:max val="1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000" b="1">
                    <a:latin typeface="Book Antiqua" panose="02040602050305030304" pitchFamily="18" charset="0"/>
                  </a:defRPr>
                </a:pPr>
                <a:r>
                  <a:rPr lang="en-US" sz="1000" b="1" baseline="0">
                    <a:latin typeface="Book Antiqua" panose="02040602050305030304" pitchFamily="18" charset="0"/>
                  </a:rPr>
                  <a:t>CI$ Million</a:t>
                </a:r>
                <a:endParaRPr lang="en-US" sz="1000" b="1">
                  <a:latin typeface="Book Antiqua" panose="02040602050305030304" pitchFamily="18" charset="0"/>
                </a:endParaRPr>
              </a:p>
            </c:rich>
          </c:tx>
          <c:layout>
            <c:manualLayout>
              <c:xMode val="edge"/>
              <c:yMode val="edge"/>
              <c:x val="1.3366291238911589E-2"/>
              <c:y val="0.30710848643919508"/>
            </c:manualLayout>
          </c:layout>
          <c:overlay val="0"/>
        </c:title>
        <c:numFmt formatCode="#,##0_);\(#,##0\)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05799640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69205429456758"/>
          <c:y val="4.6712962962962963E-2"/>
          <c:w val="0.85219685039370074"/>
          <c:h val="0.647391732283464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6'!$A$4</c:f>
              <c:strCache>
                <c:ptCount val="1"/>
                <c:pt idx="0">
                  <c:v>Containerized Cargo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'Figure 6'!$B$4:$G$4</c:f>
              <c:numCache>
                <c:formatCode>#,##0_);\(#,##0\)</c:formatCode>
                <c:ptCount val="6"/>
                <c:pt idx="0">
                  <c:v>202590</c:v>
                </c:pt>
                <c:pt idx="1">
                  <c:v>200654</c:v>
                </c:pt>
                <c:pt idx="2">
                  <c:v>219446</c:v>
                </c:pt>
                <c:pt idx="3">
                  <c:v>268217</c:v>
                </c:pt>
                <c:pt idx="4">
                  <c:v>239138</c:v>
                </c:pt>
                <c:pt idx="5">
                  <c:v>232152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2-4104-AB1A-C2DEB65768E8}"/>
            </c:ext>
          </c:extLst>
        </c:ser>
        <c:ser>
          <c:idx val="5"/>
          <c:order val="1"/>
          <c:tx>
            <c:strRef>
              <c:f>'Figure 6'!$A$3</c:f>
              <c:strCache>
                <c:ptCount val="1"/>
                <c:pt idx="0">
                  <c:v>Cement (Bagged)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'Figure 6'!$B$3:$G$3</c:f>
              <c:numCache>
                <c:formatCode>#,##0.0_);\(#,##0.0\)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9098</c:v>
                </c:pt>
                <c:pt idx="5">
                  <c:v>5759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84-4272-A08C-4F0DE7657721}"/>
            </c:ext>
          </c:extLst>
        </c:ser>
        <c:ser>
          <c:idx val="1"/>
          <c:order val="2"/>
          <c:tx>
            <c:strRef>
              <c:f>'Figure 6'!$A$5</c:f>
              <c:strCache>
                <c:ptCount val="1"/>
                <c:pt idx="0">
                  <c:v>Cement Bulk</c:v>
                </c:pt>
              </c:strCache>
            </c:strRef>
          </c:tx>
          <c:spPr>
            <a:solidFill>
              <a:srgbClr val="FF3A1B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'Figure 6'!$B$5:$G$5</c:f>
              <c:numCache>
                <c:formatCode>#,##0_);\(#,##0\)</c:formatCode>
                <c:ptCount val="6"/>
                <c:pt idx="0">
                  <c:v>41757</c:v>
                </c:pt>
                <c:pt idx="1">
                  <c:v>46313</c:v>
                </c:pt>
                <c:pt idx="2">
                  <c:v>59564</c:v>
                </c:pt>
                <c:pt idx="3">
                  <c:v>50954</c:v>
                </c:pt>
                <c:pt idx="4">
                  <c:v>30980</c:v>
                </c:pt>
                <c:pt idx="5">
                  <c:v>37970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2-4104-AB1A-C2DEB65768E8}"/>
            </c:ext>
          </c:extLst>
        </c:ser>
        <c:ser>
          <c:idx val="2"/>
          <c:order val="3"/>
          <c:tx>
            <c:strRef>
              <c:f>'Figure 6'!$A$6</c:f>
              <c:strCache>
                <c:ptCount val="1"/>
                <c:pt idx="0">
                  <c:v>Break Bulk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'Figure 6'!$B$6:$G$6</c:f>
              <c:numCache>
                <c:formatCode>#,##0_);\(#,##0\)</c:formatCode>
                <c:ptCount val="6"/>
                <c:pt idx="0">
                  <c:v>6054</c:v>
                </c:pt>
                <c:pt idx="1">
                  <c:v>5174</c:v>
                </c:pt>
                <c:pt idx="2">
                  <c:v>6976</c:v>
                </c:pt>
                <c:pt idx="3">
                  <c:v>7232</c:v>
                </c:pt>
                <c:pt idx="4">
                  <c:v>5792</c:v>
                </c:pt>
                <c:pt idx="5">
                  <c:v>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92-4104-AB1A-C2DEB65768E8}"/>
            </c:ext>
          </c:extLst>
        </c:ser>
        <c:ser>
          <c:idx val="3"/>
          <c:order val="4"/>
          <c:tx>
            <c:strRef>
              <c:f>'Figure 6'!$A$7</c:f>
              <c:strCache>
                <c:ptCount val="1"/>
                <c:pt idx="0">
                  <c:v>Aggregates</c:v>
                </c:pt>
              </c:strCache>
            </c:strRef>
          </c:tx>
          <c:spPr>
            <a:solidFill>
              <a:srgbClr val="68438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'Figure 6'!$B$7:$G$7</c:f>
              <c:numCache>
                <c:formatCode>#,##0_);\(#,##0\)</c:formatCode>
                <c:ptCount val="6"/>
                <c:pt idx="0">
                  <c:v>202683</c:v>
                </c:pt>
                <c:pt idx="1">
                  <c:v>274228</c:v>
                </c:pt>
                <c:pt idx="2">
                  <c:v>286222</c:v>
                </c:pt>
                <c:pt idx="3">
                  <c:v>234422</c:v>
                </c:pt>
                <c:pt idx="4">
                  <c:v>272295</c:v>
                </c:pt>
                <c:pt idx="5">
                  <c:v>251642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2-4104-AB1A-C2DEB6576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0066344"/>
        <c:axId val="910063992"/>
      </c:barChart>
      <c:lineChart>
        <c:grouping val="standard"/>
        <c:varyColors val="0"/>
        <c:ser>
          <c:idx val="4"/>
          <c:order val="5"/>
          <c:tx>
            <c:strRef>
              <c:f>'Figure 6'!$A$2</c:f>
              <c:strCache>
                <c:ptCount val="1"/>
                <c:pt idx="0">
                  <c:v>Total Cargo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triang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5.6239015817223195E-2"/>
                  <c:y val="-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92-4104-AB1A-C2DEB65768E8}"/>
                </c:ext>
              </c:extLst>
            </c:dLbl>
            <c:dLbl>
              <c:idx val="1"/>
              <c:layout>
                <c:manualLayout>
                  <c:x val="-6.0925600468658463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92-4104-AB1A-C2DEB65768E8}"/>
                </c:ext>
              </c:extLst>
            </c:dLbl>
            <c:dLbl>
              <c:idx val="2"/>
              <c:layout>
                <c:manualLayout>
                  <c:x val="-6.6425402707014566E-2"/>
                  <c:y val="-6.018518518518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92-4104-AB1A-C2DEB65768E8}"/>
                </c:ext>
              </c:extLst>
            </c:dLbl>
            <c:dLbl>
              <c:idx val="3"/>
              <c:layout>
                <c:manualLayout>
                  <c:x val="-6.0925600468658463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92-4104-AB1A-C2DEB65768E8}"/>
                </c:ext>
              </c:extLst>
            </c:dLbl>
            <c:dLbl>
              <c:idx val="4"/>
              <c:layout>
                <c:manualLayout>
                  <c:x val="-5.6239015817223112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92-4104-AB1A-C2DEB65768E8}"/>
                </c:ext>
              </c:extLst>
            </c:dLbl>
            <c:dLbl>
              <c:idx val="5"/>
              <c:layout>
                <c:manualLayout>
                  <c:x val="-5.1552431165787935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92-4104-AB1A-C2DEB65768E8}"/>
                </c:ext>
              </c:extLst>
            </c:dLbl>
            <c:dLbl>
              <c:idx val="6"/>
              <c:layout>
                <c:manualLayout>
                  <c:x val="-3.5036496350364967E-2"/>
                  <c:y val="-3.6879432624113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92-4104-AB1A-C2DEB6576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6'!$B$1:$G$1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'Figure 6'!$B$2:$G$2</c:f>
              <c:numCache>
                <c:formatCode>#,##0.0_);\(#,##0.0\)</c:formatCode>
                <c:ptCount val="6"/>
                <c:pt idx="0">
                  <c:v>453084</c:v>
                </c:pt>
                <c:pt idx="1">
                  <c:v>526369</c:v>
                </c:pt>
                <c:pt idx="2">
                  <c:v>572207</c:v>
                </c:pt>
                <c:pt idx="3">
                  <c:v>560827</c:v>
                </c:pt>
                <c:pt idx="4">
                  <c:v>557301</c:v>
                </c:pt>
                <c:pt idx="5">
                  <c:v>521407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92-4104-AB1A-C2DEB6576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0066344"/>
        <c:axId val="910063992"/>
      </c:lineChart>
      <c:catAx>
        <c:axId val="910066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063992"/>
        <c:crosses val="autoZero"/>
        <c:auto val="1"/>
        <c:lblAlgn val="ctr"/>
        <c:lblOffset val="100"/>
        <c:noMultiLvlLbl val="0"/>
      </c:catAx>
      <c:valAx>
        <c:axId val="910063992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06634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471429282655186E-2"/>
          <c:y val="0.77909791086102609"/>
          <c:w val="0.97652857071734478"/>
          <c:h val="0.220902063363214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DEADA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US" sz="1400" b="1"/>
              <a:t>Work Permits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6925288797499038"/>
          <c:y val="0.16249661974071422"/>
          <c:w val="0.801386674681694"/>
          <c:h val="0.53383917919350987"/>
        </c:manualLayout>
      </c:layout>
      <c:lineChart>
        <c:grouping val="standard"/>
        <c:varyColors val="0"/>
        <c:ser>
          <c:idx val="0"/>
          <c:order val="0"/>
          <c:spPr>
            <a:ln w="31750">
              <a:solidFill>
                <a:srgbClr val="953735"/>
              </a:solidFill>
            </a:ln>
          </c:spPr>
          <c:marker>
            <c:symbol val="diamond"/>
            <c:size val="6"/>
            <c:spPr>
              <a:solidFill>
                <a:srgbClr val="953735"/>
              </a:solidFill>
              <a:ln w="6350">
                <a:solidFill>
                  <a:srgbClr val="953735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9F85-4FF0-90D3-241D39885A89}"/>
              </c:ext>
            </c:extLst>
          </c:dPt>
          <c:dLbls>
            <c:dLbl>
              <c:idx val="0"/>
              <c:layout>
                <c:manualLayout>
                  <c:x val="-5.9523809523809521E-2"/>
                  <c:y val="-5.7971014492753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85-4FF0-90D3-241D39885A89}"/>
                </c:ext>
              </c:extLst>
            </c:dLbl>
            <c:dLbl>
              <c:idx val="4"/>
              <c:layout>
                <c:manualLayout>
                  <c:x val="-8.3333333333333329E-2"/>
                  <c:y val="-6.324110671936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85-4FF0-90D3-241D39885A89}"/>
                </c:ext>
              </c:extLst>
            </c:dLbl>
            <c:dLbl>
              <c:idx val="8"/>
              <c:layout>
                <c:manualLayout>
                  <c:x val="-7.1428571428571536E-2"/>
                  <c:y val="-6.8511198945981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85-4FF0-90D3-241D39885A89}"/>
                </c:ext>
              </c:extLst>
            </c:dLbl>
            <c:dLbl>
              <c:idx val="12"/>
              <c:layout>
                <c:manualLayout>
                  <c:x val="-8.9285714285714281E-3"/>
                  <c:y val="-6.3241106719367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85-4FF0-90D3-241D39885A89}"/>
                </c:ext>
              </c:extLst>
            </c:dLbl>
            <c:dLbl>
              <c:idx val="13"/>
              <c:layout>
                <c:manualLayout>
                  <c:x val="-1.0912572349731422E-16"/>
                  <c:y val="-6.3241106719367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85-4FF0-90D3-241D39885A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7'!$A$2:$B$14</c:f>
              <c:multiLvlStrCache>
                <c:ptCount val="13"/>
                <c:lvl>
                  <c:pt idx="0">
                    <c:v>Q3</c:v>
                  </c:pt>
                  <c:pt idx="1">
                    <c:v>Q4</c:v>
                  </c:pt>
                  <c:pt idx="2">
                    <c:v>Q1</c:v>
                  </c:pt>
                  <c:pt idx="3">
                    <c:v>Q2</c:v>
                  </c:pt>
                  <c:pt idx="4">
                    <c:v>Q3</c:v>
                  </c:pt>
                  <c:pt idx="5">
                    <c:v>Q4</c:v>
                  </c:pt>
                  <c:pt idx="6">
                    <c:v>Q1</c:v>
                  </c:pt>
                  <c:pt idx="7">
                    <c:v>Q2</c:v>
                  </c:pt>
                  <c:pt idx="8">
                    <c:v>Q3</c:v>
                  </c:pt>
                  <c:pt idx="9">
                    <c:v>Q4</c:v>
                  </c:pt>
                  <c:pt idx="10">
                    <c:v>Q1</c:v>
                  </c:pt>
                  <c:pt idx="11">
                    <c:v>Q2</c:v>
                  </c:pt>
                  <c:pt idx="12">
                    <c:v>Q3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6">
                    <c:v>2023</c:v>
                  </c:pt>
                  <c:pt idx="10">
                    <c:v>2024</c:v>
                  </c:pt>
                </c:lvl>
              </c:multiLvlStrCache>
            </c:multiLvlStrRef>
          </c:cat>
          <c:val>
            <c:numRef>
              <c:f>'Figure 7'!$C$2:$C$14</c:f>
              <c:numCache>
                <c:formatCode>_(* #,##0_);_(* \(#,##0\);_(* "-"??_);_(@_)</c:formatCode>
                <c:ptCount val="13"/>
                <c:pt idx="0">
                  <c:v>25946</c:v>
                </c:pt>
                <c:pt idx="1">
                  <c:v>26775</c:v>
                </c:pt>
                <c:pt idx="2">
                  <c:v>29294</c:v>
                </c:pt>
                <c:pt idx="3">
                  <c:v>31028</c:v>
                </c:pt>
                <c:pt idx="4">
                  <c:v>32341</c:v>
                </c:pt>
                <c:pt idx="5">
                  <c:v>33532</c:v>
                </c:pt>
                <c:pt idx="6">
                  <c:v>35256</c:v>
                </c:pt>
                <c:pt idx="7">
                  <c:v>34864</c:v>
                </c:pt>
                <c:pt idx="8">
                  <c:v>36079</c:v>
                </c:pt>
                <c:pt idx="9">
                  <c:v>36153</c:v>
                </c:pt>
                <c:pt idx="10">
                  <c:v>36666</c:v>
                </c:pt>
                <c:pt idx="11">
                  <c:v>37196</c:v>
                </c:pt>
                <c:pt idx="12">
                  <c:v>36359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F85-4FF0-90D3-241D39885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noFill/>
              <a:prstDash val="sysDot"/>
            </a:ln>
          </c:spPr>
        </c:dropLines>
        <c:marker val="1"/>
        <c:smooth val="0"/>
        <c:axId val="692874544"/>
        <c:axId val="692864208"/>
      </c:lineChart>
      <c:catAx>
        <c:axId val="69287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>
              <a:defRPr sz="1100"/>
            </a:pPr>
            <a:endParaRPr lang="en-US"/>
          </a:p>
        </c:txPr>
        <c:crossAx val="692864208"/>
        <c:crosses val="autoZero"/>
        <c:auto val="1"/>
        <c:lblAlgn val="ctr"/>
        <c:lblOffset val="100"/>
        <c:tickMarkSkip val="15"/>
        <c:noMultiLvlLbl val="0"/>
      </c:catAx>
      <c:valAx>
        <c:axId val="692864208"/>
        <c:scaling>
          <c:orientation val="minMax"/>
          <c:max val="38000"/>
          <c:min val="20000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en-US"/>
          </a:p>
        </c:txPr>
        <c:crossAx val="692874544"/>
        <c:crosses val="autoZero"/>
        <c:crossBetween val="between"/>
        <c:majorUnit val="2000"/>
        <c:minorUnit val="2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EEECE1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Book Antiqua"/>
          <a:cs typeface="Book Antiqua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2104848428448"/>
          <c:y val="5.7610879470235112E-2"/>
          <c:w val="0.87107895151571546"/>
          <c:h val="0.590772565700733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8'!$B$1</c:f>
              <c:strCache>
                <c:ptCount val="1"/>
                <c:pt idx="0">
                  <c:v>Caymanian</c:v>
                </c:pt>
              </c:strCache>
            </c:strRef>
          </c:tx>
          <c:spPr>
            <a:solidFill>
              <a:srgbClr val="77933C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1"/>
              <c:layout>
                <c:manualLayout>
                  <c:x val="-5.9391225905049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80-4F22-BB83-39DA0F8BEB93}"/>
                </c:ext>
              </c:extLst>
            </c:dLbl>
            <c:dLbl>
              <c:idx val="3"/>
              <c:layout>
                <c:manualLayout>
                  <c:x val="-2.96956129525254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80-4F22-BB83-39DA0F8BEB93}"/>
                </c:ext>
              </c:extLst>
            </c:dLbl>
            <c:dLbl>
              <c:idx val="4"/>
              <c:layout>
                <c:manualLayout>
                  <c:x val="-5.9391225905049798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0-4F22-BB83-39DA0F8BEB93}"/>
                </c:ext>
              </c:extLst>
            </c:dLbl>
            <c:dLbl>
              <c:idx val="5"/>
              <c:layout>
                <c:manualLayout>
                  <c:x val="-2.9695612952524899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80-4F22-BB83-39DA0F8BEB93}"/>
                </c:ext>
              </c:extLst>
            </c:dLbl>
            <c:dLbl>
              <c:idx val="6"/>
              <c:layout>
                <c:manualLayout>
                  <c:x val="-5.9391225905050882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80-4F22-BB83-39DA0F8BEB93}"/>
                </c:ext>
              </c:extLst>
            </c:dLbl>
            <c:dLbl>
              <c:idx val="7"/>
              <c:layout>
                <c:manualLayout>
                  <c:x val="-2.969561295252381E-3"/>
                  <c:y val="5.13808502357441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80-4F22-BB83-39DA0F8BEB93}"/>
                </c:ext>
              </c:extLst>
            </c:dLbl>
            <c:dLbl>
              <c:idx val="8"/>
              <c:layout>
                <c:manualLayout>
                  <c:x val="-5.9391225905049798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80-4F22-BB83-39DA0F8BEB93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8'!$A$2:$A$10</c:f>
              <c:numCache>
                <c:formatCode>mmm\-yy</c:formatCode>
                <c:ptCount val="9"/>
                <c:pt idx="0">
                  <c:v>44805</c:v>
                </c:pt>
                <c:pt idx="1">
                  <c:v>44896</c:v>
                </c:pt>
                <c:pt idx="2">
                  <c:v>44986</c:v>
                </c:pt>
                <c:pt idx="3">
                  <c:v>45078</c:v>
                </c:pt>
                <c:pt idx="4">
                  <c:v>45170</c:v>
                </c:pt>
                <c:pt idx="5">
                  <c:v>45261</c:v>
                </c:pt>
                <c:pt idx="6">
                  <c:v>45352</c:v>
                </c:pt>
                <c:pt idx="7">
                  <c:v>45444</c:v>
                </c:pt>
                <c:pt idx="8">
                  <c:v>45536</c:v>
                </c:pt>
              </c:numCache>
            </c:numRef>
          </c:cat>
          <c:val>
            <c:numRef>
              <c:f>'Figure 8'!$B$2:$B$10</c:f>
              <c:numCache>
                <c:formatCode>_(* #,##0_);_(* \(#,##0\);_(* "-"??_);_(@_)</c:formatCode>
                <c:ptCount val="9"/>
                <c:pt idx="0">
                  <c:v>3160</c:v>
                </c:pt>
                <c:pt idx="1">
                  <c:v>3191</c:v>
                </c:pt>
                <c:pt idx="2">
                  <c:v>3169</c:v>
                </c:pt>
                <c:pt idx="3">
                  <c:v>3220</c:v>
                </c:pt>
                <c:pt idx="4">
                  <c:v>3193</c:v>
                </c:pt>
                <c:pt idx="5">
                  <c:v>3218</c:v>
                </c:pt>
                <c:pt idx="6">
                  <c:v>3202</c:v>
                </c:pt>
                <c:pt idx="7">
                  <c:v>3331</c:v>
                </c:pt>
                <c:pt idx="8">
                  <c:v>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80-4F22-BB83-39DA0F8BEB93}"/>
            </c:ext>
          </c:extLst>
        </c:ser>
        <c:ser>
          <c:idx val="1"/>
          <c:order val="1"/>
          <c:tx>
            <c:strRef>
              <c:f>'Figure 8'!$C$1</c:f>
              <c:strCache>
                <c:ptCount val="1"/>
                <c:pt idx="0">
                  <c:v>Non-Caymanian</c:v>
                </c:pt>
              </c:strCache>
            </c:strRef>
          </c:tx>
          <c:spPr>
            <a:pattFill prst="pct10">
              <a:fgClr>
                <a:srgbClr val="77933C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9695612952524899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80-4F22-BB83-39DA0F8BEB93}"/>
                </c:ext>
              </c:extLst>
            </c:dLbl>
            <c:dLbl>
              <c:idx val="1"/>
              <c:layout>
                <c:manualLayout>
                  <c:x val="-5.9391225905049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80-4F22-BB83-39DA0F8BEB93}"/>
                </c:ext>
              </c:extLst>
            </c:dLbl>
            <c:dLbl>
              <c:idx val="2"/>
              <c:layout>
                <c:manualLayout>
                  <c:x val="-2.9695612952524899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80-4F22-BB83-39DA0F8BEB93}"/>
                </c:ext>
              </c:extLst>
            </c:dLbl>
            <c:dLbl>
              <c:idx val="3"/>
              <c:layout>
                <c:manualLayout>
                  <c:x val="-5.9391225905049798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80-4F22-BB83-39DA0F8BEB93}"/>
                </c:ext>
              </c:extLst>
            </c:dLbl>
            <c:dLbl>
              <c:idx val="4"/>
              <c:layout>
                <c:manualLayout>
                  <c:x val="-8.9086838857574697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80-4F22-BB83-39DA0F8BEB93}"/>
                </c:ext>
              </c:extLst>
            </c:dLbl>
            <c:dLbl>
              <c:idx val="5"/>
              <c:layout>
                <c:manualLayout>
                  <c:x val="-5.93912259050497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80-4F22-BB83-39DA0F8BEB93}"/>
                </c:ext>
              </c:extLst>
            </c:dLbl>
            <c:dLbl>
              <c:idx val="6"/>
              <c:layout>
                <c:manualLayout>
                  <c:x val="-5.9391225905050882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80-4F22-BB83-39DA0F8BEB93}"/>
                </c:ext>
              </c:extLst>
            </c:dLbl>
            <c:dLbl>
              <c:idx val="7"/>
              <c:layout>
                <c:manualLayout>
                  <c:x val="-5.9391225905048705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80-4F22-BB83-39DA0F8BEB93}"/>
                </c:ext>
              </c:extLst>
            </c:dLbl>
            <c:dLbl>
              <c:idx val="8"/>
              <c:layout>
                <c:manualLayout>
                  <c:x val="-2.9695612952523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80-4F22-BB83-39DA0F8BEB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8'!$A$2:$A$10</c:f>
              <c:numCache>
                <c:formatCode>mmm\-yy</c:formatCode>
                <c:ptCount val="9"/>
                <c:pt idx="0">
                  <c:v>44805</c:v>
                </c:pt>
                <c:pt idx="1">
                  <c:v>44896</c:v>
                </c:pt>
                <c:pt idx="2">
                  <c:v>44986</c:v>
                </c:pt>
                <c:pt idx="3">
                  <c:v>45078</c:v>
                </c:pt>
                <c:pt idx="4">
                  <c:v>45170</c:v>
                </c:pt>
                <c:pt idx="5">
                  <c:v>45261</c:v>
                </c:pt>
                <c:pt idx="6">
                  <c:v>45352</c:v>
                </c:pt>
                <c:pt idx="7">
                  <c:v>45444</c:v>
                </c:pt>
                <c:pt idx="8">
                  <c:v>45536</c:v>
                </c:pt>
              </c:numCache>
            </c:numRef>
          </c:cat>
          <c:val>
            <c:numRef>
              <c:f>'Figure 8'!$C$2:$C$10</c:f>
              <c:numCache>
                <c:formatCode>_(* #,##0_);_(* \(#,##0\);_(* "-"??_);_(@_)</c:formatCode>
                <c:ptCount val="9"/>
                <c:pt idx="0">
                  <c:v>1266</c:v>
                </c:pt>
                <c:pt idx="1">
                  <c:v>1298</c:v>
                </c:pt>
                <c:pt idx="2">
                  <c:v>1346</c:v>
                </c:pt>
                <c:pt idx="3">
                  <c:v>1352</c:v>
                </c:pt>
                <c:pt idx="4">
                  <c:v>1436</c:v>
                </c:pt>
                <c:pt idx="5">
                  <c:v>1456</c:v>
                </c:pt>
                <c:pt idx="6">
                  <c:v>1476</c:v>
                </c:pt>
                <c:pt idx="7">
                  <c:v>1479</c:v>
                </c:pt>
                <c:pt idx="8">
                  <c:v>1505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380-4F22-BB83-39DA0F8BE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1355997184"/>
        <c:axId val="1355987392"/>
      </c:barChart>
      <c:scatterChart>
        <c:scatterStyle val="lineMarker"/>
        <c:varyColors val="0"/>
        <c:ser>
          <c:idx val="2"/>
          <c:order val="2"/>
          <c:tx>
            <c:strRef>
              <c:f>'Figure 8'!$D$1</c:f>
              <c:strCache>
                <c:ptCount val="1"/>
                <c:pt idx="0">
                  <c:v>Total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77933C"/>
              </a:solidFill>
            </c:spPr>
          </c:marker>
          <c:dLbls>
            <c:dLbl>
              <c:idx val="0"/>
              <c:layout>
                <c:manualLayout>
                  <c:x val="-7.5759358386466191E-2"/>
                  <c:y val="-5.1981774453127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80-4F22-BB83-39DA0F8BEB93}"/>
                </c:ext>
              </c:extLst>
            </c:dLbl>
            <c:dLbl>
              <c:idx val="1"/>
              <c:layout>
                <c:manualLayout>
                  <c:x val="-7.2665777566667297E-2"/>
                  <c:y val="-4.6783597007814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80-4F22-BB83-39DA0F8BEB93}"/>
                </c:ext>
              </c:extLst>
            </c:dLbl>
            <c:dLbl>
              <c:idx val="2"/>
              <c:layout>
                <c:manualLayout>
                  <c:x val="-7.6250190303938231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80-4F22-BB83-39DA0F8BEB93}"/>
                </c:ext>
              </c:extLst>
            </c:dLbl>
            <c:dLbl>
              <c:idx val="3"/>
              <c:layout>
                <c:manualLayout>
                  <c:x val="-7.8852939206265169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80-4F22-BB83-39DA0F8BEB93}"/>
                </c:ext>
              </c:extLst>
            </c:dLbl>
            <c:dLbl>
              <c:idx val="4"/>
              <c:layout>
                <c:manualLayout>
                  <c:x val="-7.0081026366204738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80-4F22-BB83-39DA0F8BEB93}"/>
                </c:ext>
              </c:extLst>
            </c:dLbl>
            <c:dLbl>
              <c:idx val="5"/>
              <c:layout>
                <c:manualLayout>
                  <c:x val="-7.0559114612439522E-2"/>
                  <c:y val="-4.6843557043667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80-4F22-BB83-39DA0F8BEB93}"/>
                </c:ext>
              </c:extLst>
            </c:dLbl>
            <c:dLbl>
              <c:idx val="6"/>
              <c:layout>
                <c:manualLayout>
                  <c:x val="-6.7511456193359132E-2"/>
                  <c:y val="-4.1705472020092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80-4F22-BB83-39DA0F8BEB93}"/>
                </c:ext>
              </c:extLst>
            </c:dLbl>
            <c:dLbl>
              <c:idx val="7"/>
              <c:layout>
                <c:manualLayout>
                  <c:x val="-6.9788197794294043E-2"/>
                  <c:y val="-4.1645595123755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80-4F22-BB83-39DA0F8BEB93}"/>
                </c:ext>
              </c:extLst>
            </c:dLbl>
            <c:dLbl>
              <c:idx val="8"/>
              <c:layout>
                <c:manualLayout>
                  <c:x val="-8.9086838857574697E-3"/>
                  <c:y val="-4.624276521217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80-4F22-BB83-39DA0F8BEB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'Figure 8'!$D$2:$D$10</c:f>
              <c:numCache>
                <c:formatCode>_(* #,##0_);_(* \(#,##0\);_(* "-"??_);_(@_)</c:formatCode>
                <c:ptCount val="9"/>
                <c:pt idx="0">
                  <c:v>4426</c:v>
                </c:pt>
                <c:pt idx="1">
                  <c:v>4489</c:v>
                </c:pt>
                <c:pt idx="2">
                  <c:v>4515</c:v>
                </c:pt>
                <c:pt idx="3">
                  <c:v>4572</c:v>
                </c:pt>
                <c:pt idx="4">
                  <c:v>4629</c:v>
                </c:pt>
                <c:pt idx="5">
                  <c:v>4674</c:v>
                </c:pt>
                <c:pt idx="6">
                  <c:v>4678</c:v>
                </c:pt>
                <c:pt idx="7">
                  <c:v>4810</c:v>
                </c:pt>
                <c:pt idx="8">
                  <c:v>4812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380-4F22-BB83-39DA0F8BE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997184"/>
        <c:axId val="1355987392"/>
      </c:scatterChart>
      <c:catAx>
        <c:axId val="13559971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355987392"/>
        <c:crosses val="autoZero"/>
        <c:auto val="0"/>
        <c:lblAlgn val="ctr"/>
        <c:lblOffset val="100"/>
        <c:noMultiLvlLbl val="0"/>
      </c:catAx>
      <c:valAx>
        <c:axId val="135598739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crossAx val="13559971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4433668641905"/>
          <c:y val="4.0827217673887653E-2"/>
          <c:w val="0.85890485564304464"/>
          <c:h val="0.54905442156434825"/>
        </c:manualLayout>
      </c:layout>
      <c:barChart>
        <c:barDir val="col"/>
        <c:grouping val="stacked"/>
        <c:varyColors val="0"/>
        <c:ser>
          <c:idx val="0"/>
          <c:order val="0"/>
          <c:tx>
            <c:v>KYD M2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2105755854181365E-3"/>
                  <c:y val="-1.122112327861784E-2"/>
                </c:manualLayout>
              </c:layout>
              <c:tx>
                <c:rich>
                  <a:bodyPr/>
                  <a:lstStyle/>
                  <a:p>
                    <a:fld id="{51B2FC93-DBE5-4DF3-A0C3-9285D678799E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BE6F-4655-9EE1-0ED7AA8C3AF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10'!$B$1:$J$2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'Figure 10'!$B$5:$J$5</c:f>
              <c:numCache>
                <c:formatCode>_(* #,##0.00_);_(* \(#,##0.00\);_(* "-"??_);_(@_)</c:formatCode>
                <c:ptCount val="9"/>
                <c:pt idx="0">
                  <c:v>2420.0611944916673</c:v>
                </c:pt>
                <c:pt idx="1">
                  <c:v>2559.0104804833331</c:v>
                </c:pt>
                <c:pt idx="2">
                  <c:v>2620.0360470666665</c:v>
                </c:pt>
                <c:pt idx="3">
                  <c:v>2491.2188165916668</c:v>
                </c:pt>
                <c:pt idx="4">
                  <c:v>2400.8722309249997</c:v>
                </c:pt>
                <c:pt idx="5">
                  <c:v>2631.0556202916669</c:v>
                </c:pt>
                <c:pt idx="6">
                  <c:v>2605.780954975</c:v>
                </c:pt>
                <c:pt idx="7">
                  <c:v>2543.3328964666666</c:v>
                </c:pt>
                <c:pt idx="8">
                  <c:v>2500.9483558916668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F-4655-9EE1-0ED7AA8C3AF0}"/>
            </c:ext>
          </c:extLst>
        </c:ser>
        <c:ser>
          <c:idx val="1"/>
          <c:order val="1"/>
          <c:tx>
            <c:v>Foreign Currency M2</c:v>
          </c:tx>
          <c:spPr>
            <a:solidFill>
              <a:srgbClr val="C05A4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10'!$B$1:$J$2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'Figure 10'!$B$4:$J$4</c:f>
              <c:numCache>
                <c:formatCode>_(* #,##0.0_);_(* \(#,##0.0\);_(* "-"??_);_(@_)</c:formatCode>
                <c:ptCount val="9"/>
                <c:pt idx="0">
                  <c:v>6000.312322025</c:v>
                </c:pt>
                <c:pt idx="1">
                  <c:v>5978.039185366667</c:v>
                </c:pt>
                <c:pt idx="2">
                  <c:v>5689.2554335416671</c:v>
                </c:pt>
                <c:pt idx="3">
                  <c:v>6034.7339164416671</c:v>
                </c:pt>
                <c:pt idx="4">
                  <c:v>5827.1795818666669</c:v>
                </c:pt>
                <c:pt idx="5">
                  <c:v>5843.3880143999995</c:v>
                </c:pt>
                <c:pt idx="6">
                  <c:v>5906.2173051916661</c:v>
                </c:pt>
                <c:pt idx="7">
                  <c:v>5998.6378819750016</c:v>
                </c:pt>
                <c:pt idx="8">
                  <c:v>5867.5501816000005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F-4655-9EE1-0ED7AA8C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57989248"/>
        <c:axId val="657992776"/>
      </c:barChart>
      <c:lineChart>
        <c:grouping val="stacked"/>
        <c:varyColors val="0"/>
        <c:ser>
          <c:idx val="2"/>
          <c:order val="2"/>
          <c:tx>
            <c:v>Money Supply (M2)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7422087293780575E-2"/>
                  <c:y val="-5.2401746724890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6F-4655-9EE1-0ED7AA8C3AF0}"/>
                </c:ext>
              </c:extLst>
            </c:dLbl>
            <c:dLbl>
              <c:idx val="1"/>
              <c:layout>
                <c:manualLayout>
                  <c:x val="-6.7422087293780589E-2"/>
                  <c:y val="-4.07569141193595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6F-4655-9EE1-0ED7AA8C3AF0}"/>
                </c:ext>
              </c:extLst>
            </c:dLbl>
            <c:dLbl>
              <c:idx val="2"/>
              <c:layout>
                <c:manualLayout>
                  <c:x val="-6.4211511708362493E-2"/>
                  <c:y val="-5.2401746724890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6F-4655-9EE1-0ED7AA8C3AF0}"/>
                </c:ext>
              </c:extLst>
            </c:dLbl>
            <c:dLbl>
              <c:idx val="3"/>
              <c:layout>
                <c:manualLayout>
                  <c:x val="-6.1000936122944376E-2"/>
                  <c:y val="-4.07569141193595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6F-4655-9EE1-0ED7AA8C3AF0}"/>
                </c:ext>
              </c:extLst>
            </c:dLbl>
            <c:dLbl>
              <c:idx val="4"/>
              <c:layout>
                <c:manualLayout>
                  <c:x val="-4.38957475994513E-2"/>
                  <c:y val="-5.128205128205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6F-4655-9EE1-0ED7AA8C3AF0}"/>
                </c:ext>
              </c:extLst>
            </c:dLbl>
            <c:dLbl>
              <c:idx val="5"/>
              <c:layout>
                <c:manualLayout>
                  <c:x val="-5.7613168724279934E-2"/>
                  <c:y val="-5.128205128205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6F-4655-9EE1-0ED7AA8C3AF0}"/>
                </c:ext>
              </c:extLst>
            </c:dLbl>
            <c:dLbl>
              <c:idx val="6"/>
              <c:layout>
                <c:manualLayout>
                  <c:x val="-4.1152263374485597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6F-4655-9EE1-0ED7AA8C3AF0}"/>
                </c:ext>
              </c:extLst>
            </c:dLbl>
            <c:dLbl>
              <c:idx val="7"/>
              <c:layout>
                <c:manualLayout>
                  <c:x val="-5.7613168724279837E-2"/>
                  <c:y val="-5.128205128205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6F-4655-9EE1-0ED7AA8C3AF0}"/>
                </c:ext>
              </c:extLst>
            </c:dLbl>
            <c:dLbl>
              <c:idx val="8"/>
              <c:layout>
                <c:manualLayout>
                  <c:x val="-2.7434842249657063E-2"/>
                  <c:y val="-4.7008547008547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6F-4655-9EE1-0ED7AA8C3AF0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'Figure 10'!$B$3:$J$3</c:f>
              <c:numCache>
                <c:formatCode>General</c:formatCode>
                <c:ptCount val="9"/>
                <c:pt idx="0">
                  <c:v>8420.3735165166672</c:v>
                </c:pt>
                <c:pt idx="1">
                  <c:v>8537.0496658500015</c:v>
                </c:pt>
                <c:pt idx="2">
                  <c:v>8309.2914806083336</c:v>
                </c:pt>
                <c:pt idx="3">
                  <c:v>8525.9527330333349</c:v>
                </c:pt>
                <c:pt idx="4">
                  <c:v>8228.0518127916675</c:v>
                </c:pt>
                <c:pt idx="5">
                  <c:v>8474.4436346916664</c:v>
                </c:pt>
                <c:pt idx="6">
                  <c:v>8511.9982601666652</c:v>
                </c:pt>
                <c:pt idx="7">
                  <c:v>8541.9707784416678</c:v>
                </c:pt>
                <c:pt idx="8">
                  <c:v>8368.4985374916669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6F-4655-9EE1-0ED7AA8C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89248"/>
        <c:axId val="657992776"/>
      </c:lineChart>
      <c:catAx>
        <c:axId val="65798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57992776"/>
        <c:crosses val="autoZero"/>
        <c:auto val="1"/>
        <c:lblAlgn val="ctr"/>
        <c:lblOffset val="100"/>
        <c:noMultiLvlLbl val="0"/>
      </c:catAx>
      <c:valAx>
        <c:axId val="657992776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989248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762684090167944E-2"/>
          <c:y val="0.87371376769977582"/>
          <c:w val="0.98558573928258963"/>
          <c:h val="0.120950714494021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44825</xdr:colOff>
      <xdr:row>9</xdr:row>
      <xdr:rowOff>156883</xdr:rowOff>
    </xdr:from>
    <xdr:to>
      <xdr:col>6</xdr:col>
      <xdr:colOff>593913</xdr:colOff>
      <xdr:row>24</xdr:row>
      <xdr:rowOff>112059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B80397-B898-4836-BC23-8B661B5A1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6</xdr:row>
      <xdr:rowOff>28574</xdr:rowOff>
    </xdr:from>
    <xdr:to>
      <xdr:col>5</xdr:col>
      <xdr:colOff>302248</xdr:colOff>
      <xdr:row>22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34B32E-32BB-40ED-B28F-3C0CC2E46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7</xdr:row>
      <xdr:rowOff>76200</xdr:rowOff>
    </xdr:from>
    <xdr:to>
      <xdr:col>4</xdr:col>
      <xdr:colOff>568698</xdr:colOff>
      <xdr:row>20</xdr:row>
      <xdr:rowOff>54161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11A465B6-1A0D-401F-8B55-34D0A3BE3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2</xdr:col>
      <xdr:colOff>209550</xdr:colOff>
      <xdr:row>18</xdr:row>
      <xdr:rowOff>180975</xdr:rowOff>
    </xdr:to>
    <xdr:graphicFrame macro="">
      <xdr:nvGraphicFramePr>
        <xdr:cNvPr id="2" name="Dep_rate">
          <a:extLst>
            <a:ext uri="{FF2B5EF4-FFF2-40B4-BE49-F238E27FC236}">
              <a16:creationId xmlns:a16="http://schemas.microsoft.com/office/drawing/2014/main" id="{21623AC5-5E52-409D-9529-FBD6F8C73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12</xdr:row>
      <xdr:rowOff>47624</xdr:rowOff>
    </xdr:from>
    <xdr:to>
      <xdr:col>5</xdr:col>
      <xdr:colOff>200025</xdr:colOff>
      <xdr:row>29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4F3A40-8ED2-4733-88A1-CD1509CC5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13</xdr:row>
      <xdr:rowOff>21166</xdr:rowOff>
    </xdr:from>
    <xdr:to>
      <xdr:col>7</xdr:col>
      <xdr:colOff>550334</xdr:colOff>
      <xdr:row>26</xdr:row>
      <xdr:rowOff>169332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1164E1-A72A-4269-83BB-1DCA94107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5</xdr:col>
      <xdr:colOff>600075</xdr:colOff>
      <xdr:row>15</xdr:row>
      <xdr:rowOff>180975</xdr:rowOff>
    </xdr:to>
    <xdr:graphicFrame macro="">
      <xdr:nvGraphicFramePr>
        <xdr:cNvPr id="2" name="Cruise">
          <a:extLst>
            <a:ext uri="{FF2B5EF4-FFF2-40B4-BE49-F238E27FC236}">
              <a16:creationId xmlns:a16="http://schemas.microsoft.com/office/drawing/2014/main" id="{5D06AEC4-0A78-4C5E-B611-9649B91EF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4</xdr:col>
      <xdr:colOff>419100</xdr:colOff>
      <xdr:row>18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4F04D5-10F0-46A7-9F2B-15BE1EA45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7</xdr:row>
      <xdr:rowOff>19050</xdr:rowOff>
    </xdr:from>
    <xdr:to>
      <xdr:col>4</xdr:col>
      <xdr:colOff>180975</xdr:colOff>
      <xdr:row>18</xdr:row>
      <xdr:rowOff>180975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84E77A3-583B-4BAF-BE38-145F39B29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55107</xdr:rowOff>
    </xdr:from>
    <xdr:to>
      <xdr:col>4</xdr:col>
      <xdr:colOff>104775</xdr:colOff>
      <xdr:row>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FB4480-86F5-4814-AFD8-FB48174BA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19050</xdr:rowOff>
    </xdr:from>
    <xdr:to>
      <xdr:col>6</xdr:col>
      <xdr:colOff>123825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9F5402-F10F-42D6-AEE9-4BF629059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66675</xdr:rowOff>
    </xdr:from>
    <xdr:to>
      <xdr:col>9</xdr:col>
      <xdr:colOff>495300</xdr:colOff>
      <xdr:row>32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14AF44-6D88-4DF3-B3FA-D95618364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14</xdr:row>
      <xdr:rowOff>23811</xdr:rowOff>
    </xdr:from>
    <xdr:to>
      <xdr:col>9</xdr:col>
      <xdr:colOff>38100</xdr:colOff>
      <xdr:row>29</xdr:row>
      <xdr:rowOff>9524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9E2204-747F-4CAF-A3F4-ADC7EE5F6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18</xdr:row>
      <xdr:rowOff>23812</xdr:rowOff>
    </xdr:from>
    <xdr:to>
      <xdr:col>8</xdr:col>
      <xdr:colOff>457200</xdr:colOff>
      <xdr:row>32</xdr:row>
      <xdr:rowOff>100012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F4F02E-2E13-4EF6-B11C-A4B1C3A0F1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7</xdr:row>
      <xdr:rowOff>16668</xdr:rowOff>
    </xdr:from>
    <xdr:to>
      <xdr:col>3</xdr:col>
      <xdr:colOff>797719</xdr:colOff>
      <xdr:row>23</xdr:row>
      <xdr:rowOff>154781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D46634-171D-4B81-AE3B-F70A1539F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55564</xdr:colOff>
      <xdr:row>10</xdr:row>
      <xdr:rowOff>91280</xdr:rowOff>
    </xdr:from>
    <xdr:to>
      <xdr:col>6</xdr:col>
      <xdr:colOff>404812</xdr:colOff>
      <xdr:row>30</xdr:row>
      <xdr:rowOff>59529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F5EEE6-2808-4038-8E42-0E9951721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</xdr:row>
      <xdr:rowOff>0</xdr:rowOff>
    </xdr:from>
    <xdr:to>
      <xdr:col>11</xdr:col>
      <xdr:colOff>1</xdr:colOff>
      <xdr:row>18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AAA0E4-E7A7-4E5C-8146-5064C1899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14</xdr:row>
      <xdr:rowOff>28574</xdr:rowOff>
    </xdr:from>
    <xdr:to>
      <xdr:col>6</xdr:col>
      <xdr:colOff>381000</xdr:colOff>
      <xdr:row>31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952483-CA44-451D-B390-5DD97D104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1866900</xdr:colOff>
      <xdr:row>8</xdr:row>
      <xdr:rowOff>66675</xdr:rowOff>
    </xdr:from>
    <xdr:to>
      <xdr:col>8</xdr:col>
      <xdr:colOff>352425</xdr:colOff>
      <xdr:row>23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DF8FDA-6E60-4F2B-816C-32ECE16CE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Entire%20Public%20Sector\Fixed%20Assets\Templates\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-11%20BMU\Actual\Entity%20and%20Exec%201.0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8%20Customs%20Duties\Jan%202,%202017%20Cu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g%20Template%20Budget%202009_10%20Master%20C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HE\FM\FY%202011-12\AUD%20Auditing\01%20Monitoring\Pre-lim%20work\Exec%20Org\Executive%20Financials%202011-1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verseas%20Trades\Imports%20by%20BEC\2008%20Cayman%20Imports%20by%20BE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Org%2015%202009-10%20for%20conso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ltancy%20Projects\Portfolio%20of%20Finance%20&amp;%20Economics\Operation%2031-8\Financial%20Statements\Org%2015%20Entity%20Fins%20from%20BMU%20macro%2030Aug%200115Hr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tricted%20Accrual%20Accounting\201314%20Monthly%20Reports\October%202013\Monthly%20Report\Monthly%20Core%20Financials%20-%20OCT-14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Ministry%20of%20Health,%20Environment,%20Youth,%20Sports%20and%20Culture\Exec%20FS%20and%20audit%20schedules\Executive%20Financials%202011-12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Public%20fin%202010-11%20for%20conso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Customer Copy"/>
      <sheetName val="RATES"/>
      <sheetName val="Direct Debit Credit Form"/>
      <sheetName val="Import Data Here"/>
      <sheetName val="DUT"/>
      <sheetName val="YTD 2019"/>
      <sheetName val="YTD 2020"/>
    </sheetNames>
    <sheetDataSet>
      <sheetData sheetId="0" refreshError="1"/>
      <sheetData sheetId="1" refreshError="1"/>
      <sheetData sheetId="2" refreshError="1">
        <row r="7">
          <cell r="AR7" t="str">
            <v>Progressive Distributors</v>
          </cell>
        </row>
        <row r="23">
          <cell r="J23" t="str">
            <v>Caribbean</v>
          </cell>
        </row>
        <row r="24">
          <cell r="J24" t="str">
            <v>Miami</v>
          </cell>
        </row>
        <row r="25">
          <cell r="J25" t="str">
            <v>Rest of USA</v>
          </cell>
        </row>
        <row r="26">
          <cell r="J26" t="str">
            <v>West Europe</v>
          </cell>
        </row>
        <row r="27">
          <cell r="J27" t="str">
            <v>Canada</v>
          </cell>
        </row>
        <row r="28">
          <cell r="J28" t="str">
            <v>Latam</v>
          </cell>
        </row>
        <row r="29">
          <cell r="J29" t="str">
            <v>Rest of World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  <sheetName val="Do not delete"/>
      <sheetName val="TB-JUN2012"/>
      <sheetName val="14-15 Budget"/>
      <sheetName val="TB-DEC2013"/>
      <sheetName val="TB-JUN2011"/>
      <sheetName val="TB-JUN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TRADE BY BEC"/>
      <sheetName val="SITC"/>
      <sheetName val="hs02 to bec conversion"/>
      <sheetName val="SITC to BEC"/>
      <sheetName val="dropdown codes"/>
      <sheetName val="Mapping"/>
      <sheetName val="Sheet"/>
      <sheetName val="Cayman BEC"/>
      <sheetName val="Sheet1"/>
    </sheetNames>
    <sheetDataSet>
      <sheetData sheetId="0"/>
      <sheetData sheetId="1"/>
      <sheetData sheetId="2"/>
      <sheetData sheetId="3"/>
      <sheetData sheetId="4">
        <row r="1">
          <cell r="C1" t="str">
            <v>SITC, R3</v>
          </cell>
          <cell r="E1" t="str">
            <v>Bec, Rev 4</v>
          </cell>
          <cell r="F1" t="str">
            <v>SITC classification Rev. 3 ; level 5</v>
          </cell>
        </row>
        <row r="2">
          <cell r="C2" t="str">
            <v>001.51</v>
          </cell>
          <cell r="E2" t="str">
            <v>001.5</v>
          </cell>
          <cell r="F2" t="str">
            <v>01121 Meat of bovine animals with bone in, frozen</v>
          </cell>
        </row>
        <row r="3">
          <cell r="C3" t="str">
            <v>001.51</v>
          </cell>
          <cell r="E3" t="str">
            <v>001.5</v>
          </cell>
          <cell r="F3" t="str">
            <v>01122 Meat of bovine animals, boneless, frozen</v>
          </cell>
        </row>
        <row r="4">
          <cell r="C4" t="str">
            <v>001.11</v>
          </cell>
          <cell r="E4" t="str">
            <v>001.11</v>
          </cell>
          <cell r="F4" t="str">
            <v>00111 Purebred bovine breeding animals</v>
          </cell>
        </row>
        <row r="5">
          <cell r="C5" t="str">
            <v>001.19</v>
          </cell>
          <cell r="E5" t="str">
            <v>001.19</v>
          </cell>
          <cell r="F5" t="str">
            <v>00119 Bovine animals, other than purebred breeding animals, live</v>
          </cell>
        </row>
        <row r="6">
          <cell r="C6" t="str">
            <v>001.31</v>
          </cell>
          <cell r="E6" t="str">
            <v>001.31</v>
          </cell>
          <cell r="F6" t="str">
            <v>00131 Purebred swine breeding animals</v>
          </cell>
        </row>
        <row r="7">
          <cell r="C7" t="str">
            <v>001.39</v>
          </cell>
          <cell r="E7" t="str">
            <v>001.39</v>
          </cell>
          <cell r="F7" t="str">
            <v>00139 Swine other than purebred breeding animals, live</v>
          </cell>
        </row>
        <row r="8">
          <cell r="C8" t="str">
            <v>001.39</v>
          </cell>
          <cell r="E8" t="str">
            <v>001.39</v>
          </cell>
          <cell r="F8" t="str">
            <v>00141 Poultry, live, weighing not over 185 grams (6.53 oz.)</v>
          </cell>
        </row>
        <row r="9">
          <cell r="C9" t="str">
            <v>001.21</v>
          </cell>
          <cell r="E9" t="str">
            <v>001.21</v>
          </cell>
          <cell r="F9" t="str">
            <v>00121 Sheep, live</v>
          </cell>
        </row>
        <row r="10">
          <cell r="C10" t="str">
            <v>001.22</v>
          </cell>
          <cell r="E10" t="str">
            <v>001.22</v>
          </cell>
          <cell r="F10" t="str">
            <v>00122 Goats, live</v>
          </cell>
        </row>
        <row r="11">
          <cell r="C11" t="str">
            <v>001.41</v>
          </cell>
          <cell r="E11" t="str">
            <v>001.41</v>
          </cell>
          <cell r="F11" t="str">
            <v>00149 Poultry, live, weighing over 185 grams (6.53 oz.)</v>
          </cell>
        </row>
        <row r="12">
          <cell r="C12" t="str">
            <v>001.41</v>
          </cell>
          <cell r="E12" t="str">
            <v>001.41</v>
          </cell>
          <cell r="F12" t="str">
            <v>00151 Horses, live</v>
          </cell>
        </row>
        <row r="13">
          <cell r="C13" t="str">
            <v>001.41</v>
          </cell>
          <cell r="E13" t="str">
            <v>001.41</v>
          </cell>
          <cell r="F13" t="str">
            <v>00152 Asses, mules and hinnies, live</v>
          </cell>
        </row>
        <row r="14">
          <cell r="C14" t="str">
            <v>001.49</v>
          </cell>
          <cell r="E14" t="str">
            <v>001.49</v>
          </cell>
          <cell r="F14" t="str">
            <v>00190 Live animals, n.e.s.</v>
          </cell>
        </row>
        <row r="15">
          <cell r="C15" t="str">
            <v>001.49</v>
          </cell>
          <cell r="E15" t="str">
            <v>001.49</v>
          </cell>
          <cell r="F15" t="str">
            <v>01111 Meat of bovine animals with bone in, fresh or chilled</v>
          </cell>
        </row>
        <row r="16">
          <cell r="C16" t="str">
            <v>001.49</v>
          </cell>
          <cell r="E16" t="str">
            <v>001.9</v>
          </cell>
          <cell r="F16" t="str">
            <v>01112 Meat of bovine animals, boneless, fresh or chilled</v>
          </cell>
        </row>
        <row r="17">
          <cell r="C17" t="str">
            <v>001.9</v>
          </cell>
          <cell r="E17" t="str">
            <v>001.9</v>
          </cell>
          <cell r="F17" t="str">
            <v>01211 Meat of sheep, fresh or chilled</v>
          </cell>
        </row>
        <row r="18">
          <cell r="C18" t="str">
            <v>001.9</v>
          </cell>
          <cell r="E18" t="str">
            <v>001.9</v>
          </cell>
          <cell r="F18" t="str">
            <v>01212 Meat of sheep, frozen</v>
          </cell>
        </row>
        <row r="19">
          <cell r="C19" t="str">
            <v>001.9</v>
          </cell>
          <cell r="E19" t="str">
            <v>001.9</v>
          </cell>
          <cell r="F19" t="str">
            <v>01213 Meat of goats, fresh, chilled or frozen</v>
          </cell>
        </row>
        <row r="20">
          <cell r="C20" t="str">
            <v>001.9</v>
          </cell>
          <cell r="E20" t="str">
            <v>001.9</v>
          </cell>
          <cell r="F20" t="str">
            <v>01221 Meat of swine, fresh or chilled</v>
          </cell>
        </row>
        <row r="21">
          <cell r="C21" t="str">
            <v>001.9</v>
          </cell>
          <cell r="E21" t="str">
            <v>001.9</v>
          </cell>
          <cell r="F21" t="str">
            <v>01222 Meat of swine, frozen</v>
          </cell>
        </row>
        <row r="22">
          <cell r="C22" t="str">
            <v>001.9</v>
          </cell>
          <cell r="E22" t="str">
            <v>001.9</v>
          </cell>
          <cell r="F22" t="str">
            <v>01231 Poultry meat of chickens, ducks, geese, turkeys and guineas not cut in pieces, fresh or chilled</v>
          </cell>
        </row>
        <row r="23">
          <cell r="C23" t="str">
            <v>001.9</v>
          </cell>
          <cell r="E23" t="str">
            <v>001.9</v>
          </cell>
          <cell r="F23" t="str">
            <v>01232 Poultry meat of chickens, ducks, geese, turkeys and guineas not cut in pieces, frozen</v>
          </cell>
        </row>
        <row r="24">
          <cell r="C24" t="str">
            <v>001.9</v>
          </cell>
          <cell r="E24" t="str">
            <v>011.11</v>
          </cell>
          <cell r="F24" t="str">
            <v>01233 Fatty livers of geese or ducks, fresh or chilled</v>
          </cell>
        </row>
        <row r="25">
          <cell r="C25" t="str">
            <v>011.11</v>
          </cell>
          <cell r="E25" t="str">
            <v>011.11</v>
          </cell>
          <cell r="F25" t="str">
            <v>01234 Poultry cuts (of chickens, ducks, geese, turkeys and guineas) and offal other than fatty livers of ducks or geese, fresh or chilled</v>
          </cell>
        </row>
        <row r="26">
          <cell r="C26" t="str">
            <v>011.11</v>
          </cell>
          <cell r="E26" t="str">
            <v>011.12</v>
          </cell>
          <cell r="F26" t="str">
            <v>01235 Poultry cuts (of chickens, ducks, geese, turkeys and guineas) and offal, frozen</v>
          </cell>
        </row>
        <row r="27">
          <cell r="C27" t="str">
            <v>011.12</v>
          </cell>
          <cell r="E27" t="str">
            <v>011.21</v>
          </cell>
          <cell r="F27" t="str">
            <v>01236 Poultry livers of chickens, ducks, geese, turkeys and guineas, frozen</v>
          </cell>
        </row>
        <row r="28">
          <cell r="C28" t="str">
            <v>011.21</v>
          </cell>
          <cell r="E28" t="str">
            <v>011.21</v>
          </cell>
          <cell r="F28" t="str">
            <v>01240 Meat of horses, asses, mules, or hinnies, fresh, chilled or frozen</v>
          </cell>
        </row>
        <row r="29">
          <cell r="C29" t="str">
            <v>011.21</v>
          </cell>
          <cell r="E29" t="str">
            <v>011.22</v>
          </cell>
          <cell r="F29" t="str">
            <v>01251 Edible offal of bovine animals, fresh or chilled</v>
          </cell>
        </row>
        <row r="30">
          <cell r="C30" t="str">
            <v>011.22</v>
          </cell>
          <cell r="E30" t="str">
            <v>012.21</v>
          </cell>
          <cell r="F30" t="str">
            <v>01252 Edible offal of bovine animals, frozen</v>
          </cell>
        </row>
        <row r="31">
          <cell r="C31" t="str">
            <v>012.21</v>
          </cell>
          <cell r="E31" t="str">
            <v>012.21</v>
          </cell>
          <cell r="F31" t="str">
            <v>01612 Bellies (streaky) and cuts thereof, of swine, salted, in brine, dried or smoked</v>
          </cell>
        </row>
        <row r="32">
          <cell r="C32" t="str">
            <v>012.21</v>
          </cell>
          <cell r="E32" t="str">
            <v>012.21</v>
          </cell>
          <cell r="F32" t="str">
            <v>01619 Meat of swine, salted, in brine, dried or smoked, n.e.s.</v>
          </cell>
        </row>
        <row r="33">
          <cell r="C33" t="str">
            <v>012.22</v>
          </cell>
          <cell r="E33" t="str">
            <v>012.22</v>
          </cell>
          <cell r="F33" t="str">
            <v>01681 Meat of bovine animals, salted, in brine, dried or smoked</v>
          </cell>
        </row>
        <row r="34">
          <cell r="C34" t="str">
            <v>012.22</v>
          </cell>
          <cell r="E34" t="str">
            <v>012.22</v>
          </cell>
          <cell r="F34" t="str">
            <v>01689 Meat, n.e.s., and edible meat offal, salted, in brine, dried or smoked, including edible flours and meals of meat or meat offal</v>
          </cell>
        </row>
        <row r="35">
          <cell r="C35" t="str">
            <v>012.22</v>
          </cell>
          <cell r="E35" t="str">
            <v>012.22</v>
          </cell>
          <cell r="F35" t="str">
            <v>01710 Extracts and juices of meat, fish or crustaceans, moluscs or other aquatic invertebrates</v>
          </cell>
        </row>
        <row r="36">
          <cell r="C36" t="str">
            <v>012.11</v>
          </cell>
          <cell r="E36" t="str">
            <v>012.11</v>
          </cell>
          <cell r="F36" t="str">
            <v>01253 Edible offal of swine, fresh or chilled</v>
          </cell>
        </row>
        <row r="37">
          <cell r="C37" t="str">
            <v>012.11</v>
          </cell>
          <cell r="E37" t="str">
            <v>012.11</v>
          </cell>
          <cell r="F37" t="str">
            <v>01254 Edible offal of swine, frozen</v>
          </cell>
        </row>
        <row r="38">
          <cell r="C38" t="str">
            <v>012.11</v>
          </cell>
          <cell r="E38" t="str">
            <v>012.11</v>
          </cell>
          <cell r="F38" t="str">
            <v>01255 Edible offal of sheep, goats, horses, asses, mules or hinnies, fresh or chilled</v>
          </cell>
        </row>
        <row r="39">
          <cell r="C39" t="str">
            <v>012.11</v>
          </cell>
          <cell r="E39" t="str">
            <v>012.11</v>
          </cell>
          <cell r="F39" t="str">
            <v>01256 Edible offal of sheep, goats, horses, asses, mules or hinnies, frozen</v>
          </cell>
        </row>
        <row r="40">
          <cell r="C40" t="str">
            <v>012.12</v>
          </cell>
          <cell r="E40" t="str">
            <v>012.12</v>
          </cell>
          <cell r="F40" t="str">
            <v>01291 Meat and edible meat offal of rabbits or hares, fresh, chilled or frozen</v>
          </cell>
        </row>
        <row r="41">
          <cell r="C41" t="str">
            <v>012.12</v>
          </cell>
          <cell r="E41" t="str">
            <v>012.12</v>
          </cell>
          <cell r="F41" t="str">
            <v>01292 Frogs' legs, fresh, chilled or frozen</v>
          </cell>
        </row>
        <row r="42">
          <cell r="C42" t="str">
            <v>012.12</v>
          </cell>
          <cell r="E42" t="str">
            <v>012.12</v>
          </cell>
          <cell r="F42" t="str">
            <v>01293 Snails, except sea snails, fresh, chilled or frozen</v>
          </cell>
        </row>
        <row r="43">
          <cell r="C43" t="str">
            <v>012.12</v>
          </cell>
          <cell r="E43" t="str">
            <v>012.12</v>
          </cell>
          <cell r="F43" t="str">
            <v>01299 Meat and edible meat offal, n.e.s., fresh, chilled or frozen</v>
          </cell>
        </row>
        <row r="44">
          <cell r="C44" t="str">
            <v>012.13</v>
          </cell>
          <cell r="E44" t="str">
            <v>012.13</v>
          </cell>
          <cell r="F44" t="str">
            <v>01611 Hams, shoulders and cuts thereof, of swine, with bone in, dried, salted or smoked</v>
          </cell>
        </row>
        <row r="45">
          <cell r="C45" t="str">
            <v>012.4</v>
          </cell>
          <cell r="E45" t="str">
            <v>012.4</v>
          </cell>
          <cell r="F45" t="str">
            <v>02231 Yogurt, whether or not concentrated or containing added sugar or other sweetening matter or flavored or containing added fruit, or nuts or cocoa</v>
          </cell>
        </row>
        <row r="46">
          <cell r="C46" t="str">
            <v>012.51</v>
          </cell>
          <cell r="E46" t="str">
            <v>012.51</v>
          </cell>
          <cell r="F46" t="str">
            <v>02232 Buttermilk, curdled milk and cream, kephir and other fermented or acidified milk or cream</v>
          </cell>
        </row>
        <row r="47">
          <cell r="C47" t="str">
            <v>012.52</v>
          </cell>
          <cell r="E47" t="str">
            <v>012.52</v>
          </cell>
          <cell r="F47" t="str">
            <v>02233 Ice cream and other edible ice whether or not containing cocoa</v>
          </cell>
        </row>
        <row r="48">
          <cell r="C48" t="str">
            <v>012.52</v>
          </cell>
          <cell r="E48" t="str">
            <v>012.52</v>
          </cell>
          <cell r="F48" t="str">
            <v>02241 Whey and modified whey, whether or not concentrated or containing added sugar or other sweetening matter</v>
          </cell>
        </row>
        <row r="49">
          <cell r="C49" t="str">
            <v>012.52</v>
          </cell>
          <cell r="E49" t="str">
            <v>012.52</v>
          </cell>
          <cell r="F49" t="str">
            <v>02249 Products consisting of natural milk constituents, n.e.s.</v>
          </cell>
        </row>
        <row r="50">
          <cell r="C50" t="str">
            <v>012.53</v>
          </cell>
          <cell r="E50" t="str">
            <v>012.53</v>
          </cell>
          <cell r="F50" t="str">
            <v>02300 Butter and other fats and oils derived from milk</v>
          </cell>
        </row>
        <row r="51">
          <cell r="C51" t="str">
            <v>012.54</v>
          </cell>
          <cell r="E51" t="str">
            <v>012.54</v>
          </cell>
          <cell r="F51" t="str">
            <v>02410 Grated or powdered cheese, of all kinds</v>
          </cell>
        </row>
        <row r="52">
          <cell r="C52" t="str">
            <v>012.54</v>
          </cell>
          <cell r="E52" t="str">
            <v>012.54</v>
          </cell>
          <cell r="F52" t="str">
            <v>02420 Processed cheese, not grated or powdered</v>
          </cell>
        </row>
        <row r="53">
          <cell r="C53" t="str">
            <v>012.55</v>
          </cell>
          <cell r="E53" t="str">
            <v>012.55</v>
          </cell>
          <cell r="F53" t="str">
            <v>02430 Blue-veined cheese</v>
          </cell>
        </row>
        <row r="54">
          <cell r="C54" t="str">
            <v>012.56</v>
          </cell>
          <cell r="E54" t="str">
            <v>012.56</v>
          </cell>
          <cell r="F54" t="str">
            <v>02491 Fresh (unripened or uncured) cheese, including whey cheese, and curd</v>
          </cell>
        </row>
        <row r="55">
          <cell r="C55" t="str">
            <v>012.31</v>
          </cell>
          <cell r="E55" t="str">
            <v>012.31</v>
          </cell>
          <cell r="F55" t="str">
            <v>01720 Sausages and similar products of meat, meat offal or blood; food preparations based on these products</v>
          </cell>
        </row>
        <row r="56">
          <cell r="C56" t="str">
            <v>012.32</v>
          </cell>
          <cell r="E56" t="str">
            <v>012.32</v>
          </cell>
          <cell r="F56" t="str">
            <v>01750 Meat and offal (other than liver), of swine, prepared or preserved, n.e.s.</v>
          </cell>
        </row>
        <row r="57">
          <cell r="C57" t="str">
            <v>012.34</v>
          </cell>
          <cell r="E57" t="str">
            <v>012.34</v>
          </cell>
          <cell r="F57" t="str">
            <v>02212 Milk of a fat content, by weight, exceeding 1% but not exceeding 6%</v>
          </cell>
        </row>
        <row r="58">
          <cell r="C58" t="str">
            <v>012.35</v>
          </cell>
          <cell r="E58" t="str">
            <v>012.35</v>
          </cell>
          <cell r="F58" t="str">
            <v>02222 Milk and cream, in solid form, of a fat content, by weight, exceeding 1.5%</v>
          </cell>
        </row>
        <row r="59">
          <cell r="C59" t="str">
            <v>012.31</v>
          </cell>
          <cell r="E59" t="str">
            <v>012.31</v>
          </cell>
          <cell r="F59" t="str">
            <v>01730 Liver of any animal, prepared or preserved, n.e.s.</v>
          </cell>
        </row>
        <row r="60">
          <cell r="C60" t="str">
            <v>012.32</v>
          </cell>
          <cell r="E60" t="str">
            <v>012.32</v>
          </cell>
          <cell r="F60" t="str">
            <v>01760 Meat and offal (other than liver), of bovine animals, prepared or preserved, n.e.s</v>
          </cell>
        </row>
        <row r="61">
          <cell r="C61" t="str">
            <v>012.34</v>
          </cell>
          <cell r="E61" t="str">
            <v>012.34</v>
          </cell>
          <cell r="F61" t="str">
            <v>02213 Cream of a fat content, by weight, exceeding 6%</v>
          </cell>
        </row>
        <row r="62">
          <cell r="C62" t="str">
            <v>012.35</v>
          </cell>
          <cell r="E62" t="str">
            <v>012.35</v>
          </cell>
          <cell r="F62" t="str">
            <v>02223 Milk and cream, concentrated, not in solid form, not containing added sugar or other sweetening matter</v>
          </cell>
        </row>
        <row r="63">
          <cell r="C63" t="str">
            <v>012.31</v>
          </cell>
          <cell r="E63" t="str">
            <v>012.31</v>
          </cell>
          <cell r="F63" t="str">
            <v>01740 Meat and offal (other than liver) of poultry (chickens, ducks, geese, turkeys and guinea fowls), prepared or preserved, n.e.s.</v>
          </cell>
        </row>
        <row r="64">
          <cell r="C64" t="str">
            <v>012.32</v>
          </cell>
          <cell r="E64" t="str">
            <v>012.32</v>
          </cell>
          <cell r="F64" t="str">
            <v>01790 Meat or meat offal, n.e.s., prepared or preserved (including preparations of blood of any animal)</v>
          </cell>
        </row>
        <row r="65">
          <cell r="C65" t="str">
            <v>012.33</v>
          </cell>
          <cell r="E65" t="str">
            <v>012.33</v>
          </cell>
          <cell r="F65" t="str">
            <v>02211 Milk of a fat content, by weight, not exceeding 1%</v>
          </cell>
        </row>
        <row r="66">
          <cell r="C66" t="str">
            <v>012.34</v>
          </cell>
          <cell r="E66" t="str">
            <v>012.34</v>
          </cell>
          <cell r="F66" t="str">
            <v>02221 Milk, in solid form, of a fat content, by weight, not exceeding 1.5%</v>
          </cell>
        </row>
        <row r="67">
          <cell r="C67" t="str">
            <v>012.35</v>
          </cell>
          <cell r="E67" t="str">
            <v>012.35</v>
          </cell>
          <cell r="F67" t="str">
            <v>02224 Milk and cream, not in solid form, containing added sugar or other sweetening matter</v>
          </cell>
        </row>
        <row r="68">
          <cell r="C68" t="str">
            <v>012.91</v>
          </cell>
          <cell r="E68" t="str">
            <v>012.91</v>
          </cell>
          <cell r="F68" t="str">
            <v>02499 Cheese, n.e.s.</v>
          </cell>
        </row>
        <row r="69">
          <cell r="C69" t="str">
            <v>012.92</v>
          </cell>
          <cell r="E69" t="str">
            <v>012.99</v>
          </cell>
          <cell r="F69" t="str">
            <v>02510 Birds' eggs in shell, fresh, preserved or cooked</v>
          </cell>
        </row>
        <row r="70">
          <cell r="C70" t="str">
            <v>012.99</v>
          </cell>
          <cell r="E70" t="str">
            <v>012.99</v>
          </cell>
          <cell r="F70" t="str">
            <v>02522 Birds' eggs, other than dried</v>
          </cell>
        </row>
        <row r="71">
          <cell r="C71" t="str">
            <v>012.99</v>
          </cell>
          <cell r="E71" t="str">
            <v>012.99</v>
          </cell>
          <cell r="F71" t="str">
            <v>02530 Egg albumin</v>
          </cell>
        </row>
        <row r="72">
          <cell r="C72" t="str">
            <v>012.99</v>
          </cell>
          <cell r="E72" t="str">
            <v>012.99</v>
          </cell>
          <cell r="F72" t="str">
            <v>03411 Fish, live</v>
          </cell>
        </row>
        <row r="73">
          <cell r="C73" t="str">
            <v>012.99</v>
          </cell>
          <cell r="E73" t="str">
            <v>411.31</v>
          </cell>
          <cell r="F73" t="str">
            <v>03412 Salmonidae, fresh or chilled (excluding livers and roes)</v>
          </cell>
        </row>
        <row r="74">
          <cell r="C74" t="str">
            <v>411.31</v>
          </cell>
          <cell r="E74" t="str">
            <v>016.11</v>
          </cell>
          <cell r="F74" t="str">
            <v>55352 Personal deodorants and antiperspirants</v>
          </cell>
        </row>
        <row r="75">
          <cell r="C75" t="str">
            <v>016.11</v>
          </cell>
          <cell r="E75" t="str">
            <v>016.12</v>
          </cell>
          <cell r="F75" t="str">
            <v>03413 Flat fish, fresh or chilled (excluding livers and roes)</v>
          </cell>
        </row>
        <row r="76">
          <cell r="C76" t="str">
            <v>016.12</v>
          </cell>
          <cell r="E76" t="str">
            <v>016.19</v>
          </cell>
          <cell r="F76" t="str">
            <v>03414 Tunas, skipjack or stripe-bellied bonito, fresh or chilled (excluding livers and roes)</v>
          </cell>
        </row>
        <row r="77">
          <cell r="C77" t="str">
            <v>016.19</v>
          </cell>
          <cell r="E77" t="str">
            <v>016.81</v>
          </cell>
          <cell r="F77" t="str">
            <v>03415 Herrings, sardines, sardinella, brislings or sprats, fresh or chilled (excluding livers and roes)</v>
          </cell>
        </row>
        <row r="78">
          <cell r="C78" t="str">
            <v>016.81</v>
          </cell>
          <cell r="E78" t="str">
            <v>016.89</v>
          </cell>
          <cell r="F78" t="str">
            <v>03416 Cod, fresh or chilled (excluding livers and roes)</v>
          </cell>
        </row>
        <row r="79">
          <cell r="C79" t="str">
            <v>016.89</v>
          </cell>
          <cell r="E79" t="str">
            <v>016.89</v>
          </cell>
          <cell r="F79" t="str">
            <v>03417 Mackerel (scombrids), fresh or chilled (excluding livers and roes)</v>
          </cell>
        </row>
        <row r="80">
          <cell r="C80" t="str">
            <v>016.89</v>
          </cell>
          <cell r="E80" t="str">
            <v>016.89</v>
          </cell>
          <cell r="F80" t="str">
            <v>03418 Fish, n.e.s., fresh or chilled (excluding livers and roes)</v>
          </cell>
        </row>
        <row r="81">
          <cell r="C81" t="str">
            <v>016.89</v>
          </cell>
          <cell r="E81" t="str">
            <v>016.89</v>
          </cell>
          <cell r="F81" t="str">
            <v>03419 Fish livers and roes, fresh or chilled</v>
          </cell>
        </row>
        <row r="82">
          <cell r="C82" t="str">
            <v>016.89</v>
          </cell>
          <cell r="E82" t="str">
            <v>034.11</v>
          </cell>
          <cell r="F82" t="str">
            <v>03421 Salmonidae, frozen (excluding livers and roes)</v>
          </cell>
        </row>
        <row r="83">
          <cell r="C83" t="str">
            <v>034.11</v>
          </cell>
          <cell r="E83" t="str">
            <v>034.11</v>
          </cell>
          <cell r="F83" t="str">
            <v>04220 Rice husked but not further prepared (cargo rice or brown rice)</v>
          </cell>
        </row>
        <row r="84">
          <cell r="C84" t="str">
            <v>034.11</v>
          </cell>
          <cell r="E84" t="str">
            <v>034.11</v>
          </cell>
          <cell r="F84" t="str">
            <v>04231 Rice, semi-milled or wholly milled, whether or not polished, glazed, parboiled or converted (excluding broken rice)</v>
          </cell>
        </row>
        <row r="85">
          <cell r="C85" t="str">
            <v>034.11</v>
          </cell>
          <cell r="E85" t="str">
            <v>034.11</v>
          </cell>
          <cell r="F85" t="str">
            <v>04232 Rice, broken</v>
          </cell>
        </row>
        <row r="86">
          <cell r="C86" t="str">
            <v>034.11</v>
          </cell>
          <cell r="E86" t="str">
            <v>034.11</v>
          </cell>
          <cell r="F86" t="str">
            <v>04300 Barley, unmilled</v>
          </cell>
        </row>
        <row r="87">
          <cell r="C87" t="str">
            <v>034.11</v>
          </cell>
          <cell r="E87" t="str">
            <v>034.11</v>
          </cell>
          <cell r="F87" t="str">
            <v>04410 Maize (corn) seed</v>
          </cell>
        </row>
        <row r="88">
          <cell r="C88" t="str">
            <v>034.12</v>
          </cell>
          <cell r="E88" t="str">
            <v>034.11</v>
          </cell>
          <cell r="F88" t="str">
            <v>04490 Maize (not including sweet corn) unmilled, except seed</v>
          </cell>
        </row>
        <row r="89">
          <cell r="C89" t="str">
            <v>034.12</v>
          </cell>
          <cell r="E89" t="str">
            <v>034.12</v>
          </cell>
          <cell r="F89" t="str">
            <v>04510 Rye, unmilled</v>
          </cell>
        </row>
        <row r="90">
          <cell r="C90" t="str">
            <v>034.12</v>
          </cell>
          <cell r="E90" t="str">
            <v>034.12</v>
          </cell>
          <cell r="F90" t="str">
            <v>04520 Oats, unmilled</v>
          </cell>
        </row>
        <row r="91">
          <cell r="C91" t="str">
            <v>034.13</v>
          </cell>
          <cell r="E91" t="str">
            <v>034.12</v>
          </cell>
          <cell r="F91" t="str">
            <v>04530 Grain sorghum, unmilled</v>
          </cell>
        </row>
        <row r="92">
          <cell r="C92" t="str">
            <v>034.13</v>
          </cell>
          <cell r="E92" t="str">
            <v>034.13</v>
          </cell>
          <cell r="F92" t="str">
            <v>04591 Millet, unmilled</v>
          </cell>
        </row>
        <row r="93">
          <cell r="C93" t="str">
            <v>034.13</v>
          </cell>
          <cell r="E93" t="str">
            <v>034.13</v>
          </cell>
          <cell r="F93" t="str">
            <v>04592 Buckwheat, unmilled</v>
          </cell>
        </row>
        <row r="94">
          <cell r="C94" t="str">
            <v>034.13</v>
          </cell>
          <cell r="E94" t="str">
            <v>034.13</v>
          </cell>
          <cell r="F94" t="str">
            <v>04593 Canary seed, unmilled</v>
          </cell>
        </row>
        <row r="95">
          <cell r="C95" t="str">
            <v>034.14</v>
          </cell>
          <cell r="E95" t="str">
            <v>034.13</v>
          </cell>
          <cell r="F95" t="str">
            <v>04599 Cereals, unmilled, n.e.s.</v>
          </cell>
        </row>
        <row r="96">
          <cell r="C96" t="str">
            <v>034.14</v>
          </cell>
          <cell r="E96" t="str">
            <v>034.14</v>
          </cell>
          <cell r="F96" t="str">
            <v>04610 Flour of wheat or of meslin</v>
          </cell>
        </row>
        <row r="97">
          <cell r="C97" t="str">
            <v>034.14</v>
          </cell>
          <cell r="E97" t="str">
            <v>034.14</v>
          </cell>
          <cell r="F97" t="str">
            <v>04620 Groats, meal and pellets, of wheat</v>
          </cell>
        </row>
        <row r="98">
          <cell r="C98" t="str">
            <v>034.14</v>
          </cell>
          <cell r="E98" t="str">
            <v>034.14</v>
          </cell>
          <cell r="F98" t="str">
            <v>04711 Maize (corn) flour</v>
          </cell>
        </row>
        <row r="99">
          <cell r="C99" t="str">
            <v>034.14</v>
          </cell>
          <cell r="E99" t="str">
            <v>034.14</v>
          </cell>
          <cell r="F99" t="str">
            <v>04719 Cereal flours (except of wheat, meslin and maize)</v>
          </cell>
        </row>
        <row r="100">
          <cell r="C100" t="str">
            <v>034.14</v>
          </cell>
          <cell r="E100" t="str">
            <v>034.14</v>
          </cell>
          <cell r="F100" t="str">
            <v>04721 Groats and meal of maize (corn)</v>
          </cell>
        </row>
        <row r="101">
          <cell r="C101" t="str">
            <v>034.14</v>
          </cell>
          <cell r="E101" t="str">
            <v>034.14</v>
          </cell>
          <cell r="F101" t="str">
            <v>04722 Groats and meal of other cereals (except wheat and corn)</v>
          </cell>
        </row>
        <row r="102">
          <cell r="C102" t="str">
            <v>034.15</v>
          </cell>
          <cell r="E102" t="str">
            <v>034.14</v>
          </cell>
          <cell r="F102" t="str">
            <v>04729 Pellets of cereal other than wheat</v>
          </cell>
        </row>
        <row r="103">
          <cell r="C103" t="str">
            <v>034.16</v>
          </cell>
          <cell r="E103" t="str">
            <v>034.15</v>
          </cell>
          <cell r="F103" t="str">
            <v>04812 Cereals other than maize (corn), in grain form, precooked or otherwise prepared</v>
          </cell>
        </row>
        <row r="104">
          <cell r="C104" t="str">
            <v>034.15</v>
          </cell>
          <cell r="E104" t="str">
            <v>034.16</v>
          </cell>
          <cell r="F104" t="str">
            <v>04811 Prepared foods obtained by the swelling or roasting of cereals or cereal products (e.g., corn flakes)</v>
          </cell>
        </row>
        <row r="105">
          <cell r="C105" t="str">
            <v>034.18</v>
          </cell>
          <cell r="E105" t="str">
            <v>034.15</v>
          </cell>
          <cell r="F105" t="str">
            <v>04814 Worked cereal grains n.e.s. (e.g. hulled, pearled, clipped, sliced or kibbled), except semi-milled or wholly milled rice</v>
          </cell>
        </row>
        <row r="106">
          <cell r="C106" t="str">
            <v>034.18</v>
          </cell>
          <cell r="E106" t="str">
            <v>034.18</v>
          </cell>
          <cell r="F106" t="str">
            <v>04815 Germ of cereals, whole, rolled, flaked or ground</v>
          </cell>
        </row>
        <row r="107">
          <cell r="C107" t="str">
            <v>034.17</v>
          </cell>
          <cell r="E107" t="str">
            <v>034.18</v>
          </cell>
          <cell r="F107" t="str">
            <v>04813 Rolled or flaked cereal grains, n.e.s., except semi-milled or wholly milled rice</v>
          </cell>
        </row>
        <row r="108">
          <cell r="C108" t="str">
            <v>034.18</v>
          </cell>
          <cell r="E108" t="str">
            <v>034.17</v>
          </cell>
          <cell r="F108" t="str">
            <v>04820 Malt, whether or not roasted (including malt flour)</v>
          </cell>
        </row>
        <row r="109">
          <cell r="C109" t="str">
            <v>034.18</v>
          </cell>
          <cell r="E109" t="str">
            <v>034.18</v>
          </cell>
          <cell r="F109" t="str">
            <v>04830 Macaroni, spaghetti and similar products (pasta uncooked, not stuffed or otherwise prepared)</v>
          </cell>
        </row>
        <row r="110">
          <cell r="C110" t="str">
            <v>034.18</v>
          </cell>
          <cell r="E110" t="str">
            <v>034.18</v>
          </cell>
          <cell r="F110" t="str">
            <v>04841 Crispbread, rusks, toasted bread and similar products</v>
          </cell>
        </row>
        <row r="111">
          <cell r="C111" t="str">
            <v>034.19</v>
          </cell>
          <cell r="E111" t="str">
            <v>034.18</v>
          </cell>
          <cell r="F111" t="str">
            <v>04842 Sweet biscuits, waffles and wafers, gingerbread and the like</v>
          </cell>
        </row>
        <row r="112">
          <cell r="C112" t="str">
            <v>034.21</v>
          </cell>
          <cell r="E112" t="str">
            <v>034.18</v>
          </cell>
          <cell r="F112" t="str">
            <v>04849 Bakers' wares, n.e.s., communion wafers, empty cachets for pharmaceutical use, sealing wafers, rice, paper, etc.</v>
          </cell>
        </row>
        <row r="113">
          <cell r="C113" t="str">
            <v>034.21</v>
          </cell>
          <cell r="E113" t="str">
            <v>034.18</v>
          </cell>
          <cell r="F113" t="str">
            <v>04850 Mixes and doughs for the preparation of bakers' wares, including bread, pastry, cakes, and biscuits</v>
          </cell>
        </row>
        <row r="114">
          <cell r="C114" t="str">
            <v>034.21</v>
          </cell>
          <cell r="E114" t="str">
            <v>034.19</v>
          </cell>
          <cell r="F114" t="str">
            <v>05410 Potatoes, fresh or chilled (not including sweet potatoes)</v>
          </cell>
        </row>
        <row r="115">
          <cell r="C115" t="str">
            <v>034.21</v>
          </cell>
          <cell r="E115" t="str">
            <v>034.21</v>
          </cell>
          <cell r="F115" t="str">
            <v>05421 Peas, dried, shelled</v>
          </cell>
        </row>
        <row r="116">
          <cell r="C116" t="str">
            <v>034.21</v>
          </cell>
          <cell r="E116" t="str">
            <v>034.21</v>
          </cell>
          <cell r="F116" t="str">
            <v>05422 Chickpeas, dried, shelled</v>
          </cell>
        </row>
        <row r="117">
          <cell r="C117" t="str">
            <v>034.22</v>
          </cell>
          <cell r="E117" t="str">
            <v>034.21</v>
          </cell>
          <cell r="F117" t="str">
            <v>05423 Beans, other than broad beans and horse beans, dried, shelled</v>
          </cell>
        </row>
        <row r="118">
          <cell r="C118" t="str">
            <v>034.22</v>
          </cell>
          <cell r="E118" t="str">
            <v>034.21</v>
          </cell>
          <cell r="F118" t="str">
            <v>05424 Lentils, dried, shelled</v>
          </cell>
        </row>
        <row r="119">
          <cell r="C119" t="str">
            <v>034.22</v>
          </cell>
          <cell r="E119" t="str">
            <v>034.21</v>
          </cell>
          <cell r="F119" t="str">
            <v>05425 Broad beans and horse beans, dried, shelled</v>
          </cell>
        </row>
        <row r="120">
          <cell r="C120" t="str">
            <v>034.22</v>
          </cell>
          <cell r="E120" t="str">
            <v>034.22</v>
          </cell>
          <cell r="F120" t="str">
            <v>05429 Beans, n.e.s., dried, shelled, whether or not skinned or split</v>
          </cell>
        </row>
        <row r="121">
          <cell r="C121" t="str">
            <v>034.23</v>
          </cell>
          <cell r="E121" t="str">
            <v>034.22</v>
          </cell>
          <cell r="F121" t="str">
            <v>05440 Tomatoes, fresh or chilled</v>
          </cell>
        </row>
        <row r="122">
          <cell r="C122" t="str">
            <v>034.23</v>
          </cell>
          <cell r="E122" t="str">
            <v>034.22</v>
          </cell>
          <cell r="F122" t="str">
            <v>05451 Onions and shallots, fresh or chilled</v>
          </cell>
        </row>
        <row r="123">
          <cell r="C123" t="str">
            <v>034.23</v>
          </cell>
          <cell r="E123" t="str">
            <v>034.22</v>
          </cell>
          <cell r="F123" t="str">
            <v>05452 Garlic, leeks and other alliaceous vegetables, fresh or chilled</v>
          </cell>
        </row>
        <row r="124">
          <cell r="C124" t="str">
            <v>034.23</v>
          </cell>
          <cell r="E124" t="str">
            <v>034.23</v>
          </cell>
          <cell r="F124" t="str">
            <v>05453 Cabbage and similar edible brassicas, fresh or chilled</v>
          </cell>
        </row>
        <row r="125">
          <cell r="C125" t="str">
            <v>034.23</v>
          </cell>
          <cell r="E125" t="str">
            <v>034.23</v>
          </cell>
          <cell r="F125" t="str">
            <v>05454 Lettuce and chicory (including endive), fresh or chilled</v>
          </cell>
        </row>
        <row r="126">
          <cell r="C126" t="str">
            <v>034.23</v>
          </cell>
          <cell r="E126" t="str">
            <v>034.23</v>
          </cell>
          <cell r="F126" t="str">
            <v>05455 Carrots, turnips, salad beetroot, salsify, celeriac, radishes and similar edible roots, fresh or chilled</v>
          </cell>
        </row>
        <row r="127">
          <cell r="C127" t="str">
            <v>034.23</v>
          </cell>
          <cell r="E127" t="str">
            <v>034.23</v>
          </cell>
          <cell r="F127" t="str">
            <v>05456 Cucumbers and gherkins, fresh or chilled</v>
          </cell>
        </row>
        <row r="128">
          <cell r="C128" t="str">
            <v>034.24</v>
          </cell>
          <cell r="E128" t="str">
            <v>034.23</v>
          </cell>
          <cell r="F128" t="str">
            <v>05457 Leguminous vegetables, fresh or chilled</v>
          </cell>
        </row>
        <row r="129">
          <cell r="C129" t="str">
            <v>034.25</v>
          </cell>
          <cell r="E129" t="str">
            <v>034.23</v>
          </cell>
          <cell r="F129" t="str">
            <v>05459 Vegetables, n.e.s. fresh or chilled</v>
          </cell>
        </row>
        <row r="130">
          <cell r="C130" t="str">
            <v>034.24</v>
          </cell>
          <cell r="E130" t="str">
            <v>034.23</v>
          </cell>
          <cell r="F130" t="str">
            <v>05458 Mushrooms and truffles, fresh or chilled</v>
          </cell>
        </row>
        <row r="131">
          <cell r="C131" t="str">
            <v>034.28</v>
          </cell>
          <cell r="E131" t="str">
            <v>034.24</v>
          </cell>
          <cell r="F131" t="str">
            <v>05470 Vegetables provisionally preserved (e.g., by sulphur dioxide gas, in brine, in sulphur water or other preservative solutions), inedible in that state</v>
          </cell>
        </row>
        <row r="132">
          <cell r="C132" t="str">
            <v>034.28</v>
          </cell>
          <cell r="E132" t="str">
            <v>034.25</v>
          </cell>
          <cell r="F132" t="str">
            <v>05481 Manioc (cassava), fresh or dried, whether or not sliced or in the form of pellets</v>
          </cell>
        </row>
        <row r="133">
          <cell r="C133" t="str">
            <v>034.26</v>
          </cell>
          <cell r="E133" t="str">
            <v>034.28</v>
          </cell>
          <cell r="F133" t="str">
            <v>05461 Sweet corn (uncooked or cooked by steaming or boiling in water), frozen</v>
          </cell>
        </row>
        <row r="134">
          <cell r="C134" t="str">
            <v>034.28</v>
          </cell>
          <cell r="E134" t="str">
            <v>034.28</v>
          </cell>
          <cell r="F134" t="str">
            <v>05483 Arrowroot, salep, jerusalem artichokes, sweet potatoes, roots and tubers with high starch or inulin, fresh or dried, sliced, etc. or not; sago pith</v>
          </cell>
        </row>
        <row r="135">
          <cell r="C135" t="str">
            <v>034.28</v>
          </cell>
          <cell r="E135" t="str">
            <v>034.24</v>
          </cell>
          <cell r="F135" t="str">
            <v>05484 Hop cones and lupulin, fresh or dried</v>
          </cell>
        </row>
        <row r="136">
          <cell r="C136" t="str">
            <v>034.28</v>
          </cell>
          <cell r="E136" t="str">
            <v>034.28</v>
          </cell>
          <cell r="F136" t="str">
            <v>05485 Apricot, peach or plum stones and kernels, fresh or dried, whether or not ground</v>
          </cell>
        </row>
        <row r="137">
          <cell r="C137" t="str">
            <v>034.27</v>
          </cell>
          <cell r="E137" t="str">
            <v>034.28</v>
          </cell>
          <cell r="F137" t="str">
            <v>05469 Vegetables n.e.s. and mixtures of vegetables (uncooked or cooked by steaming or boiling in water), frozen</v>
          </cell>
        </row>
        <row r="138">
          <cell r="C138" t="str">
            <v>034.28</v>
          </cell>
          <cell r="E138" t="str">
            <v>034.26</v>
          </cell>
          <cell r="F138" t="str">
            <v>05487 Sugar beet, fresh or dried, whether or not ground</v>
          </cell>
        </row>
        <row r="139">
          <cell r="C139" t="str">
            <v>034.29</v>
          </cell>
          <cell r="E139" t="str">
            <v>034.28</v>
          </cell>
          <cell r="F139" t="str">
            <v>05488 Sugar cane, fresh or dried, whether or not ground</v>
          </cell>
        </row>
        <row r="140">
          <cell r="C140" t="str">
            <v>034.51</v>
          </cell>
          <cell r="E140" t="str">
            <v>034.28</v>
          </cell>
          <cell r="F140" t="str">
            <v>05611 Potatoes, dried, whether or not cut or sliced, but not further prepared</v>
          </cell>
        </row>
        <row r="141">
          <cell r="C141" t="str">
            <v>034.4</v>
          </cell>
          <cell r="E141" t="str">
            <v>034.28</v>
          </cell>
          <cell r="F141" t="str">
            <v>05489 Vegetable products of a kind used chiefly for human food, n.e.s.</v>
          </cell>
        </row>
        <row r="142">
          <cell r="C142" t="str">
            <v>034.55</v>
          </cell>
          <cell r="E142" t="str">
            <v>034.27</v>
          </cell>
          <cell r="F142" t="str">
            <v>05612 Onions, dried</v>
          </cell>
        </row>
        <row r="143">
          <cell r="C143" t="str">
            <v>035.5</v>
          </cell>
          <cell r="E143" t="str">
            <v>034.28</v>
          </cell>
          <cell r="F143" t="str">
            <v>05672 Tomatoes prepared or preserved otherwise than by vinegar or acetic acid, whole or in pieces</v>
          </cell>
        </row>
        <row r="144">
          <cell r="C144" t="str">
            <v>035.4</v>
          </cell>
          <cell r="E144" t="str">
            <v>034.29</v>
          </cell>
          <cell r="F144" t="str">
            <v>05671 Vegetables, fruit, nuts and other edible parts of plants, prepared or preserved by vinegar or acetic acid</v>
          </cell>
        </row>
        <row r="145">
          <cell r="C145" t="str">
            <v>035.12</v>
          </cell>
          <cell r="E145" t="str">
            <v>034.51</v>
          </cell>
          <cell r="F145" t="str">
            <v>05619 Vegetables n.e.s., dried, and mixtures of vegetables, dried (whole, cut, sliced, etc.), but not further prepared</v>
          </cell>
        </row>
        <row r="146">
          <cell r="C146" t="str">
            <v>035.3</v>
          </cell>
          <cell r="E146" t="str">
            <v>034.51</v>
          </cell>
          <cell r="F146" t="str">
            <v>05648 Flour, meal and powder of fruit (citrus, bananas, apples, pears, peaches, berries, etc.) and nuts (except oil nuts) provided for in group 057</v>
          </cell>
        </row>
        <row r="147">
          <cell r="C147" t="str">
            <v>035.3</v>
          </cell>
          <cell r="E147" t="str">
            <v>034.51</v>
          </cell>
          <cell r="F147" t="str">
            <v>05661 Potatoes prepared or preserved otherwise than by vinegar or acetic acid, frozen</v>
          </cell>
        </row>
        <row r="148">
          <cell r="C148" t="str">
            <v>035.3</v>
          </cell>
          <cell r="E148" t="str">
            <v>034.4</v>
          </cell>
          <cell r="F148" t="str">
            <v>05669 Vegetables n.e.s. and mixtures of vegetables prepared or preserved other than by vinegar or acetic acid, frozen</v>
          </cell>
        </row>
        <row r="149">
          <cell r="C149" t="str">
            <v>035.11</v>
          </cell>
          <cell r="E149" t="str">
            <v>034.4</v>
          </cell>
          <cell r="F149" t="str">
            <v>05613 Mushrooms and truffles, dried</v>
          </cell>
        </row>
        <row r="150">
          <cell r="C150" t="str">
            <v>035.13</v>
          </cell>
          <cell r="E150" t="str">
            <v>034.4</v>
          </cell>
          <cell r="F150" t="str">
            <v>05641 Flour and meal of potatoes</v>
          </cell>
        </row>
        <row r="151">
          <cell r="C151" t="str">
            <v>035.29</v>
          </cell>
          <cell r="E151" t="str">
            <v>034.55</v>
          </cell>
          <cell r="F151" t="str">
            <v>05646 Flour and meal of the dried leguminous vegetables, peas, chickpeas, beans, lentils, etc. of heading 054.2</v>
          </cell>
        </row>
        <row r="152">
          <cell r="C152" t="str">
            <v>035.21</v>
          </cell>
          <cell r="E152" t="str">
            <v>034.55</v>
          </cell>
          <cell r="F152" t="str">
            <v>05642 Flakes, granules and pellets of potatoes</v>
          </cell>
        </row>
        <row r="153">
          <cell r="C153" t="str">
            <v>035.22</v>
          </cell>
          <cell r="E153" t="str">
            <v>034.55</v>
          </cell>
          <cell r="F153" t="str">
            <v>05645 Tapioca and substitutes therefor prepared from starch, in the form of flake, grains, pearls, siftings or similar forms</v>
          </cell>
        </row>
        <row r="154">
          <cell r="C154" t="str">
            <v>035.29</v>
          </cell>
          <cell r="E154" t="str">
            <v>035.5</v>
          </cell>
          <cell r="F154" t="str">
            <v>05647 Flour and meal of sago, roots or tubers of manioc (cassava), arrowroot, salep, jerusalem artichokes, sweet potatoes, etc. of headings 054.81 - 054.83</v>
          </cell>
        </row>
        <row r="155">
          <cell r="C155" t="str">
            <v>036.19</v>
          </cell>
          <cell r="E155" t="str">
            <v>035.4</v>
          </cell>
          <cell r="F155" t="str">
            <v>05674 Mushrooms and truffles prepared or preserved otherwise than by vinegar or acetic acid</v>
          </cell>
        </row>
        <row r="156">
          <cell r="C156" t="str">
            <v>036.19</v>
          </cell>
          <cell r="E156" t="str">
            <v>035.12</v>
          </cell>
          <cell r="F156" t="str">
            <v>05675 Sauerkraut, prepared or preserved otherwise than by vinegar or acetic acid, not frozen</v>
          </cell>
        </row>
        <row r="157">
          <cell r="C157" t="str">
            <v>036.11</v>
          </cell>
          <cell r="E157" t="str">
            <v>035.3</v>
          </cell>
          <cell r="F157" t="str">
            <v>05673 Tomatoes, prepared or preserved otherwise than by vinegar or acetic acid, n.e.s.</v>
          </cell>
        </row>
        <row r="158">
          <cell r="C158" t="str">
            <v>036.19</v>
          </cell>
          <cell r="E158" t="str">
            <v>035.3</v>
          </cell>
          <cell r="F158" t="str">
            <v>05676 Potatoes, prepared or preserved otherwise than by vinegar or acetic acid, not frozen</v>
          </cell>
        </row>
        <row r="159">
          <cell r="C159" t="str">
            <v>036.19</v>
          </cell>
          <cell r="E159" t="str">
            <v>035.3</v>
          </cell>
          <cell r="F159" t="str">
            <v>05677 Sweet corn, prepared or preserved, n.e.s.</v>
          </cell>
        </row>
        <row r="160">
          <cell r="C160" t="str">
            <v>036.2</v>
          </cell>
          <cell r="E160" t="str">
            <v>035.11</v>
          </cell>
          <cell r="F160" t="str">
            <v>05679 Vegetables, prepared or preserved otherwise than by vinegar or acetic acid, not frozen, n.e.s.</v>
          </cell>
        </row>
        <row r="161">
          <cell r="C161" t="str">
            <v>036.2</v>
          </cell>
          <cell r="E161" t="str">
            <v>035.13</v>
          </cell>
          <cell r="F161" t="str">
            <v>05711 Oranges, fresh or dried</v>
          </cell>
        </row>
        <row r="162">
          <cell r="C162" t="str">
            <v>036.2</v>
          </cell>
          <cell r="E162" t="str">
            <v>035.29</v>
          </cell>
          <cell r="F162" t="str">
            <v>05712 Mandarins (including tangerines and satsumas), clementines, wilkings and similar citrus hybrids, fresh or dried</v>
          </cell>
        </row>
        <row r="163">
          <cell r="C163" t="str">
            <v>036.2</v>
          </cell>
          <cell r="E163" t="str">
            <v>035.21</v>
          </cell>
          <cell r="F163" t="str">
            <v>05721 Lemons and limes, fresh or dried</v>
          </cell>
        </row>
        <row r="164">
          <cell r="C164" t="str">
            <v>036.2</v>
          </cell>
          <cell r="E164" t="str">
            <v>035.22</v>
          </cell>
          <cell r="F164" t="str">
            <v>05722 Grapefruit, fresh or dried</v>
          </cell>
        </row>
        <row r="165">
          <cell r="C165" t="str">
            <v>036.31</v>
          </cell>
          <cell r="E165" t="str">
            <v>035.29</v>
          </cell>
          <cell r="F165" t="str">
            <v>05729 Citrus fruit, n.e.s., fresh or dried</v>
          </cell>
        </row>
        <row r="166">
          <cell r="C166" t="str">
            <v>036.35</v>
          </cell>
          <cell r="E166" t="str">
            <v>036.19</v>
          </cell>
          <cell r="F166" t="str">
            <v>05751 Grapes, fresh</v>
          </cell>
        </row>
        <row r="167">
          <cell r="C167" t="str">
            <v>036.39</v>
          </cell>
          <cell r="E167" t="str">
            <v>036.19</v>
          </cell>
          <cell r="F167" t="str">
            <v>05773 Cashew nuts, fresh or dried, whether or not shelled or peeled</v>
          </cell>
        </row>
        <row r="168">
          <cell r="C168" t="str">
            <v>036.35</v>
          </cell>
          <cell r="E168" t="str">
            <v>036.11</v>
          </cell>
          <cell r="F168" t="str">
            <v>05752 Grapes, dried (e.g., raisins)</v>
          </cell>
        </row>
        <row r="169">
          <cell r="C169" t="str">
            <v>036.39</v>
          </cell>
          <cell r="E169" t="str">
            <v>036.19</v>
          </cell>
          <cell r="F169" t="str">
            <v>05774 Almonds, fresh or dried, whether or not shelled or peeled</v>
          </cell>
        </row>
        <row r="170">
          <cell r="C170" t="str">
            <v>036.33</v>
          </cell>
          <cell r="E170" t="str">
            <v>036.19</v>
          </cell>
          <cell r="F170" t="str">
            <v>05730 Bananas (including plantains), fresh or dried</v>
          </cell>
        </row>
        <row r="171">
          <cell r="C171" t="str">
            <v>036.37</v>
          </cell>
          <cell r="E171" t="str">
            <v>036.2</v>
          </cell>
          <cell r="F171" t="str">
            <v>05771 Coconuts, fresh or dried, whether or not shelled or peeled</v>
          </cell>
        </row>
        <row r="172">
          <cell r="C172" t="str">
            <v>036.33</v>
          </cell>
          <cell r="E172" t="str">
            <v>036.2</v>
          </cell>
          <cell r="F172" t="str">
            <v>05740 Apples, fresh</v>
          </cell>
        </row>
        <row r="173">
          <cell r="C173" t="str">
            <v>036.37</v>
          </cell>
          <cell r="E173" t="str">
            <v>036.2</v>
          </cell>
          <cell r="F173" t="str">
            <v>05772 Brazil nuts, fresh or dried, whether or not shelled or peeled</v>
          </cell>
        </row>
        <row r="174">
          <cell r="C174" t="str">
            <v>012.93</v>
          </cell>
          <cell r="E174" t="str">
            <v>036.2</v>
          </cell>
          <cell r="F174" t="str">
            <v>02521 Birds' eggs, dried</v>
          </cell>
        </row>
        <row r="175">
          <cell r="C175" t="str">
            <v>036.35</v>
          </cell>
          <cell r="E175" t="str">
            <v>036.2</v>
          </cell>
          <cell r="F175" t="str">
            <v>05760 Figs, fresh or dried</v>
          </cell>
        </row>
        <row r="176">
          <cell r="C176" t="str">
            <v>036.39</v>
          </cell>
          <cell r="E176" t="str">
            <v>036.31</v>
          </cell>
          <cell r="F176" t="str">
            <v>05775 Hazelnuts or filberts, fresh or dried, whether or not shelled or peeled</v>
          </cell>
        </row>
        <row r="177">
          <cell r="C177" t="str">
            <v>022.11</v>
          </cell>
          <cell r="E177" t="str">
            <v>036.35</v>
          </cell>
          <cell r="F177" t="str">
            <v>03511 Cod (gadus morhua, gadus ogac, gadus macrocephalus, not in fillets), dried, whether or not salted</v>
          </cell>
        </row>
        <row r="178">
          <cell r="C178" t="str">
            <v>022.12</v>
          </cell>
          <cell r="E178" t="str">
            <v>036.39</v>
          </cell>
          <cell r="F178" t="str">
            <v>03512 Fish fillets, dried, salted or in brine</v>
          </cell>
        </row>
        <row r="179">
          <cell r="C179" t="str">
            <v>022.12</v>
          </cell>
          <cell r="E179" t="str">
            <v>036.35</v>
          </cell>
          <cell r="F179" t="str">
            <v>03513 Fish, dried, whether or not salted, n.e.s.</v>
          </cell>
        </row>
        <row r="180">
          <cell r="C180" t="str">
            <v>022.13</v>
          </cell>
          <cell r="E180" t="str">
            <v>036.39</v>
          </cell>
          <cell r="F180" t="str">
            <v>03521 Cod (gadus morhua, gadus ogac, gadus macrocephalus) salted but not dried or smoked and cod in brine</v>
          </cell>
        </row>
        <row r="181">
          <cell r="C181" t="str">
            <v>022.21</v>
          </cell>
          <cell r="E181" t="str">
            <v>036.33</v>
          </cell>
          <cell r="F181" t="str">
            <v>03522 Anchovies salted but not dried or smoked and anchovies in brine</v>
          </cell>
        </row>
        <row r="182">
          <cell r="C182" t="str">
            <v>022.22</v>
          </cell>
          <cell r="E182" t="str">
            <v>036.37</v>
          </cell>
          <cell r="F182" t="str">
            <v>03529 Fish salted but not dried or smoked and fish in brine, n.e.s.</v>
          </cell>
        </row>
        <row r="183">
          <cell r="C183" t="str">
            <v>022.22</v>
          </cell>
          <cell r="E183" t="str">
            <v>036.33</v>
          </cell>
          <cell r="F183" t="str">
            <v>03530 Fish (including fillets), smoked, whether or not cooked before or during the smoking process</v>
          </cell>
        </row>
        <row r="184">
          <cell r="C184" t="str">
            <v>022.23</v>
          </cell>
          <cell r="E184" t="str">
            <v>036.37</v>
          </cell>
          <cell r="F184" t="str">
            <v>03540 Fish liver and roes, dried, smoked, salted or in brine</v>
          </cell>
        </row>
        <row r="185">
          <cell r="C185" t="str">
            <v>022.24</v>
          </cell>
          <cell r="E185" t="str">
            <v>012.93</v>
          </cell>
          <cell r="F185" t="str">
            <v>03550 Fish meal fit for human consumption</v>
          </cell>
        </row>
        <row r="186">
          <cell r="C186" t="str">
            <v>022.31</v>
          </cell>
          <cell r="E186" t="str">
            <v>036.35</v>
          </cell>
          <cell r="F186" t="str">
            <v>03611 Shrimps and prawns, frozen</v>
          </cell>
        </row>
        <row r="187">
          <cell r="C187" t="str">
            <v>022.32</v>
          </cell>
          <cell r="E187" t="str">
            <v>036.39</v>
          </cell>
          <cell r="F187" t="str">
            <v>03619 Other crustaceans, frozen, including flours, meals and pellets of crustaceans, fit for human consumption</v>
          </cell>
        </row>
        <row r="188">
          <cell r="C188" t="str">
            <v>022.41</v>
          </cell>
          <cell r="E188" t="str">
            <v>022.11</v>
          </cell>
          <cell r="F188" t="str">
            <v>03631 Oysters, fresh, chilled, frozen, dried, salted or in brine</v>
          </cell>
        </row>
        <row r="189">
          <cell r="C189" t="str">
            <v>022.49</v>
          </cell>
          <cell r="E189" t="str">
            <v>022.12</v>
          </cell>
          <cell r="F189" t="str">
            <v>03633 Cuttlefish, octopus and squid, fresh or chilled</v>
          </cell>
        </row>
        <row r="190">
          <cell r="C190" t="str">
            <v>023.0</v>
          </cell>
          <cell r="E190" t="str">
            <v>022.13</v>
          </cell>
          <cell r="F190" t="str">
            <v>03635 Molluscs and aquatic invertebrates, n.e.s., fresh or chilled</v>
          </cell>
        </row>
        <row r="191">
          <cell r="C191" t="str">
            <v>023.0</v>
          </cell>
          <cell r="E191" t="str">
            <v>022.21</v>
          </cell>
          <cell r="F191" t="str">
            <v>03637 Cuttlefish, squid and octopus, frozen, dried, salted, or in brine; flours, meals and pellets thereof, fit for human consumption</v>
          </cell>
        </row>
        <row r="192">
          <cell r="C192" t="str">
            <v>023.0</v>
          </cell>
          <cell r="E192" t="str">
            <v>022.22</v>
          </cell>
          <cell r="F192" t="str">
            <v>03639 Other molluscs/aquatic invertebrates, frozen, dried, salted or in brine incl flours, meals pellets of aquatic invbrts oth thn crustaceans hum consmpt</v>
          </cell>
        </row>
        <row r="193">
          <cell r="C193" t="str">
            <v>024.91</v>
          </cell>
          <cell r="E193" t="str">
            <v>022.22</v>
          </cell>
          <cell r="F193" t="str">
            <v>03714 Mackerel, whole or in pieces, but not minced, prepared or preserved, n.e.s.</v>
          </cell>
        </row>
        <row r="194">
          <cell r="C194" t="str">
            <v>024.1</v>
          </cell>
          <cell r="E194" t="str">
            <v>022.23</v>
          </cell>
          <cell r="F194" t="str">
            <v>03711 Salmon, whole or in pieces, but not minced, prepared or preserved, n.e.s.</v>
          </cell>
        </row>
        <row r="195">
          <cell r="C195" t="str">
            <v>024.2</v>
          </cell>
          <cell r="E195" t="str">
            <v>022.24</v>
          </cell>
          <cell r="F195" t="str">
            <v>03712 Herrings, sardines, sardinella and brislings or sprats, whole or in pieces, but not minced, prepared or preserved, n.e.s.</v>
          </cell>
        </row>
        <row r="196">
          <cell r="C196" t="str">
            <v>024.3</v>
          </cell>
          <cell r="E196" t="str">
            <v>022.31</v>
          </cell>
          <cell r="F196" t="str">
            <v>03713 Tunas, skipjack and bonito (sarda app.) whole or in pieces, but not minced</v>
          </cell>
        </row>
        <row r="197">
          <cell r="C197" t="str">
            <v>024.99</v>
          </cell>
          <cell r="E197" t="str">
            <v>022.32</v>
          </cell>
          <cell r="F197" t="str">
            <v>03715 Fish, whole or in pieces, but not minced, n.e.s., prepared or preserved, n.e.s.</v>
          </cell>
        </row>
        <row r="198">
          <cell r="C198" t="str">
            <v>025.1</v>
          </cell>
          <cell r="E198" t="str">
            <v>022.41</v>
          </cell>
          <cell r="F198" t="str">
            <v>03716 Fish, prepared or preserved, n.e.s.</v>
          </cell>
        </row>
        <row r="199">
          <cell r="C199" t="str">
            <v>025.21</v>
          </cell>
          <cell r="E199" t="str">
            <v>022.49</v>
          </cell>
          <cell r="F199" t="str">
            <v>03717 Caviar and caviar substitutes prepared from fish eggs</v>
          </cell>
        </row>
        <row r="200">
          <cell r="C200" t="str">
            <v>025.22</v>
          </cell>
          <cell r="E200" t="str">
            <v>023.0</v>
          </cell>
          <cell r="F200" t="str">
            <v>03722 Molluscs and other aquatic invertebrates, prepared or preserved, n.e.s.</v>
          </cell>
        </row>
        <row r="201">
          <cell r="C201" t="str">
            <v>025.21</v>
          </cell>
          <cell r="E201" t="str">
            <v>023.0</v>
          </cell>
          <cell r="F201" t="str">
            <v>03721 Crustaceans, prepared or preserved, n.e.s.</v>
          </cell>
        </row>
        <row r="202">
          <cell r="C202" t="str">
            <v>025.22</v>
          </cell>
          <cell r="E202" t="str">
            <v>023.0</v>
          </cell>
          <cell r="F202" t="str">
            <v>04110 Durum wheat, unmilled</v>
          </cell>
        </row>
        <row r="203">
          <cell r="C203" t="str">
            <v>061.6</v>
          </cell>
          <cell r="E203" t="str">
            <v>024.91</v>
          </cell>
          <cell r="F203" t="str">
            <v>26512 Flax, broken, scutched, hackled or otherwise processed, but not spun</v>
          </cell>
        </row>
        <row r="204">
          <cell r="C204" t="str">
            <v>098.92</v>
          </cell>
          <cell r="E204" t="str">
            <v>024.1</v>
          </cell>
          <cell r="F204" t="str">
            <v>28422 Nickel oxide sinters and other intermediate products of nickel metallurgy</v>
          </cell>
        </row>
        <row r="205">
          <cell r="C205" t="str">
            <v>291.91</v>
          </cell>
          <cell r="E205" t="str">
            <v>024.2</v>
          </cell>
          <cell r="F205" t="str">
            <v>52382 Fulminates, cyanates and thiocyanates</v>
          </cell>
        </row>
        <row r="206">
          <cell r="C206" t="str">
            <v>291.92</v>
          </cell>
          <cell r="E206" t="str">
            <v>024.3</v>
          </cell>
          <cell r="F206" t="str">
            <v>52383 Silicates; commercial alkali metal silicates</v>
          </cell>
        </row>
        <row r="207">
          <cell r="C207" t="str">
            <v>291.92</v>
          </cell>
          <cell r="E207" t="str">
            <v>024.99</v>
          </cell>
          <cell r="F207" t="str">
            <v>52384 Borates; peroxoborates (perborates)</v>
          </cell>
        </row>
        <row r="208">
          <cell r="C208" t="str">
            <v>268.51</v>
          </cell>
          <cell r="E208" t="str">
            <v>025.1</v>
          </cell>
          <cell r="F208" t="str">
            <v>51242 Cresols, n.e.s., and their salts</v>
          </cell>
        </row>
        <row r="209">
          <cell r="C209" t="str">
            <v>291.93</v>
          </cell>
          <cell r="E209" t="str">
            <v>025.21</v>
          </cell>
          <cell r="F209" t="str">
            <v>52389 Salts of inorganic acids or peroxoacids, n.e.s.</v>
          </cell>
        </row>
        <row r="210">
          <cell r="C210" t="str">
            <v>291.95</v>
          </cell>
          <cell r="E210" t="str">
            <v>025.22</v>
          </cell>
          <cell r="F210" t="str">
            <v>52432 Colloidal precious metals; organic or inorganic precious metal compounds, chemically defined or not; amalgams of precious metals</v>
          </cell>
        </row>
        <row r="211">
          <cell r="C211" t="str">
            <v>291.95</v>
          </cell>
          <cell r="E211" t="str">
            <v>025.21</v>
          </cell>
          <cell r="F211" t="str">
            <v>52491 Hydrogen peroxide, solidified or not with urea</v>
          </cell>
        </row>
        <row r="212">
          <cell r="C212" t="str">
            <v>291.11</v>
          </cell>
          <cell r="E212" t="str">
            <v>025.22</v>
          </cell>
          <cell r="F212" t="str">
            <v>52373 Sodium hydrogencarbonate (sodium bicarbonate)</v>
          </cell>
        </row>
        <row r="213">
          <cell r="C213" t="str">
            <v>291.11</v>
          </cell>
          <cell r="E213" t="str">
            <v>061.6</v>
          </cell>
          <cell r="F213" t="str">
            <v>52374 Potassium carbonates</v>
          </cell>
        </row>
        <row r="214">
          <cell r="C214" t="str">
            <v>291.16</v>
          </cell>
          <cell r="E214" t="str">
            <v>098.92</v>
          </cell>
          <cell r="F214" t="str">
            <v>52379 Carbonates, n.e.s.</v>
          </cell>
        </row>
        <row r="215">
          <cell r="C215" t="str">
            <v>291.16</v>
          </cell>
          <cell r="E215" t="str">
            <v>291.91</v>
          </cell>
          <cell r="F215" t="str">
            <v>52381 Cyanides, cyanide oxides and complex cyanides</v>
          </cell>
        </row>
        <row r="216">
          <cell r="C216" t="str">
            <v>291.15</v>
          </cell>
          <cell r="E216" t="str">
            <v>291.92</v>
          </cell>
          <cell r="F216" t="str">
            <v>52375 Lead carbonate</v>
          </cell>
        </row>
        <row r="217">
          <cell r="C217" t="str">
            <v>291.97</v>
          </cell>
          <cell r="E217" t="str">
            <v>291.92</v>
          </cell>
          <cell r="F217" t="str">
            <v>52493 Calcium carbide, chemically defined or not</v>
          </cell>
        </row>
        <row r="218">
          <cell r="C218" t="str">
            <v>291.98</v>
          </cell>
          <cell r="E218" t="str">
            <v>291.93</v>
          </cell>
          <cell r="F218" t="str">
            <v>52494 Carbides (other than calcium carbide), chemically defined or not</v>
          </cell>
        </row>
        <row r="219">
          <cell r="C219" t="str">
            <v>291.94</v>
          </cell>
          <cell r="E219" t="str">
            <v>291.95</v>
          </cell>
          <cell r="F219" t="str">
            <v>52431 Salts of oxometallic or peroxometallic acids</v>
          </cell>
        </row>
        <row r="220">
          <cell r="C220" t="str">
            <v>291.96</v>
          </cell>
          <cell r="E220" t="str">
            <v>291.95</v>
          </cell>
          <cell r="F220" t="str">
            <v>52492 Phosphides, chemically defined or not (excluding ferrophosphorus)</v>
          </cell>
        </row>
        <row r="221">
          <cell r="C221" t="str">
            <v>291.99</v>
          </cell>
          <cell r="E221" t="str">
            <v>291.11</v>
          </cell>
          <cell r="F221" t="str">
            <v>52495 Hydrides, nitrides, azides, silicides and borides, whet or nt chemically defined, oth th compounds which are also carbides of headng 524.93 or 524.94</v>
          </cell>
        </row>
        <row r="222">
          <cell r="C222" t="str">
            <v>292.61</v>
          </cell>
          <cell r="E222" t="str">
            <v>291.11</v>
          </cell>
          <cell r="F222" t="str">
            <v>53311 Pigments and preparations based on titanium dioxide</v>
          </cell>
        </row>
        <row r="223">
          <cell r="C223" t="str">
            <v>292.61</v>
          </cell>
          <cell r="E223" t="str">
            <v>291.16</v>
          </cell>
          <cell r="F223" t="str">
            <v>53312 Pigments and preparations based on chromium compounds</v>
          </cell>
        </row>
        <row r="224">
          <cell r="C224" t="str">
            <v>292.69</v>
          </cell>
          <cell r="E224" t="str">
            <v>291.16</v>
          </cell>
          <cell r="F224" t="str">
            <v>53313 Pigments and preparations based on cadmium compounds</v>
          </cell>
        </row>
        <row r="225">
          <cell r="C225" t="str">
            <v>292.69</v>
          </cell>
          <cell r="E225" t="str">
            <v>291.15</v>
          </cell>
          <cell r="F225" t="str">
            <v>53314 Ultramarine and preparations based thereon</v>
          </cell>
        </row>
        <row r="226">
          <cell r="C226" t="str">
            <v>292.69</v>
          </cell>
          <cell r="E226" t="str">
            <v>291.98</v>
          </cell>
          <cell r="F226" t="str">
            <v>53315 Lithopone, and other pigments and preparations based on zinc sulfide</v>
          </cell>
        </row>
        <row r="227">
          <cell r="C227" t="str">
            <v>292.69</v>
          </cell>
          <cell r="E227" t="str">
            <v>291.94</v>
          </cell>
          <cell r="F227" t="str">
            <v>53316 Hexacyanoferrate (ferrocyanide and ferricyanide) pigments and preparations based on hexacyanoferrate</v>
          </cell>
        </row>
        <row r="228">
          <cell r="C228" t="str">
            <v>292.69</v>
          </cell>
          <cell r="E228" t="str">
            <v>291.96</v>
          </cell>
          <cell r="F228" t="str">
            <v>53317 Coloring matter and coloring preparations, n.e.s.</v>
          </cell>
        </row>
        <row r="229">
          <cell r="C229" t="str">
            <v>292.71</v>
          </cell>
          <cell r="E229" t="str">
            <v>291.99</v>
          </cell>
          <cell r="F229" t="str">
            <v>53318 Inorganic products used as luminophores</v>
          </cell>
        </row>
        <row r="230">
          <cell r="C230" t="str">
            <v>292.71</v>
          </cell>
          <cell r="E230" t="str">
            <v>292.61</v>
          </cell>
          <cell r="F230" t="str">
            <v>53321 Printing ink, black</v>
          </cell>
        </row>
        <row r="231">
          <cell r="C231" t="str">
            <v>292.72</v>
          </cell>
          <cell r="E231" t="str">
            <v>292.61</v>
          </cell>
          <cell r="F231" t="str">
            <v>53329 Printing ink, other than black</v>
          </cell>
        </row>
        <row r="232">
          <cell r="C232" t="str">
            <v>292.72</v>
          </cell>
          <cell r="E232" t="str">
            <v>292.69</v>
          </cell>
          <cell r="F232" t="str">
            <v>53341 Paints and varnishes (including enamels and lacquers) based on synthetic polymers or chemically modified natural polymers, in an aqueous medium</v>
          </cell>
        </row>
        <row r="233">
          <cell r="C233" t="str">
            <v>292.72</v>
          </cell>
          <cell r="E233" t="str">
            <v>292.69</v>
          </cell>
          <cell r="F233" t="str">
            <v>53342 Paints and varnishes (including enamels and lacquers) based on synthetic or chemically modified natural polymers, nonaqueous; plastics in solution</v>
          </cell>
        </row>
        <row r="234">
          <cell r="C234" t="str">
            <v>054.1</v>
          </cell>
          <cell r="E234" t="str">
            <v>292.69</v>
          </cell>
          <cell r="F234" t="str">
            <v>07231 Cocoa paste, not defatted (licor)</v>
          </cell>
        </row>
        <row r="235">
          <cell r="C235" t="str">
            <v>054.1</v>
          </cell>
          <cell r="E235" t="str">
            <v>292.69</v>
          </cell>
          <cell r="F235" t="str">
            <v>07232 Cocoa paste, wholly or partly defatted (cocoa cake)</v>
          </cell>
        </row>
        <row r="236">
          <cell r="C236" t="str">
            <v>054.4</v>
          </cell>
          <cell r="E236" t="str">
            <v>292.69</v>
          </cell>
          <cell r="F236" t="str">
            <v>07414 Other black tea (fermented) and other partly fermented tea, whether or not flavored</v>
          </cell>
        </row>
        <row r="237">
          <cell r="C237" t="str">
            <v>054.51</v>
          </cell>
          <cell r="E237" t="str">
            <v>292.71</v>
          </cell>
          <cell r="F237" t="str">
            <v>07431 Mate</v>
          </cell>
        </row>
        <row r="238">
          <cell r="C238" t="str">
            <v>054.52</v>
          </cell>
          <cell r="E238" t="str">
            <v>292.71</v>
          </cell>
          <cell r="F238" t="str">
            <v>07432 Extracts, essences, and concentrates of tea or mate, and preparations with a basis of tea, mate, or their extracts, essences or concentrates</v>
          </cell>
        </row>
        <row r="239">
          <cell r="C239" t="str">
            <v>054.52</v>
          </cell>
          <cell r="E239" t="str">
            <v>292.71</v>
          </cell>
          <cell r="F239" t="str">
            <v>07511 Pepper, neither crushed nor ground</v>
          </cell>
        </row>
        <row r="240">
          <cell r="C240" t="str">
            <v>054.53</v>
          </cell>
          <cell r="E240" t="str">
            <v>292.71</v>
          </cell>
          <cell r="F240" t="str">
            <v>07512 Pepper, crushed or ground</v>
          </cell>
        </row>
        <row r="241">
          <cell r="C241" t="str">
            <v>054.53</v>
          </cell>
          <cell r="E241" t="str">
            <v>292.71</v>
          </cell>
          <cell r="F241" t="str">
            <v>07513 Fruits of the genus capsicum or of the genus pimenta, dried or crushed or ground</v>
          </cell>
        </row>
        <row r="242">
          <cell r="C242" t="str">
            <v>054.53</v>
          </cell>
          <cell r="E242" t="str">
            <v>292.71</v>
          </cell>
          <cell r="F242" t="str">
            <v>07521 Vanilla (beans)</v>
          </cell>
        </row>
        <row r="243">
          <cell r="C243" t="str">
            <v>054.54</v>
          </cell>
          <cell r="E243" t="str">
            <v>292.72</v>
          </cell>
          <cell r="F243" t="str">
            <v>07522 Cinnamon and cinnamon-tree flowers, neither crushed nor ground</v>
          </cell>
        </row>
        <row r="244">
          <cell r="C244" t="str">
            <v>054.54</v>
          </cell>
          <cell r="E244" t="str">
            <v>292.72</v>
          </cell>
          <cell r="F244" t="str">
            <v>07523 Cinnamon and cinnamon-tree flowers, crushed or ground</v>
          </cell>
        </row>
        <row r="245">
          <cell r="C245" t="str">
            <v>054.54</v>
          </cell>
          <cell r="E245" t="str">
            <v>292.72</v>
          </cell>
          <cell r="F245" t="str">
            <v>07524 Cloves (whole fruit, cloves and stems)</v>
          </cell>
        </row>
        <row r="246">
          <cell r="C246" t="str">
            <v>054.54</v>
          </cell>
          <cell r="E246" t="str">
            <v>054.1</v>
          </cell>
          <cell r="F246" t="str">
            <v>07525 Nutmeg, mace and cardamons</v>
          </cell>
        </row>
        <row r="247">
          <cell r="C247" t="str">
            <v>054.55</v>
          </cell>
          <cell r="E247" t="str">
            <v>054.1</v>
          </cell>
          <cell r="F247" t="str">
            <v>07526 Seeds of anise, badian, fennel, coriander, cumin or caraway; juniper berries</v>
          </cell>
        </row>
        <row r="248">
          <cell r="C248" t="str">
            <v>054.55</v>
          </cell>
          <cell r="E248" t="str">
            <v>054.4</v>
          </cell>
          <cell r="F248" t="str">
            <v>07527 Ginger (excluding ginger preserved in sugar or conserved in syrup)</v>
          </cell>
        </row>
        <row r="249">
          <cell r="C249" t="str">
            <v>054.56</v>
          </cell>
          <cell r="E249" t="str">
            <v>054.51</v>
          </cell>
          <cell r="F249" t="str">
            <v>07528 Thyme, saffron and bay leaves</v>
          </cell>
        </row>
        <row r="250">
          <cell r="C250" t="str">
            <v>054.57</v>
          </cell>
          <cell r="E250" t="str">
            <v>054.52</v>
          </cell>
          <cell r="F250" t="str">
            <v>07529 Spices, n.e.s.; mixtures of two or more spices of different headings of group 075</v>
          </cell>
        </row>
        <row r="251">
          <cell r="C251" t="str">
            <v>054.57</v>
          </cell>
          <cell r="E251" t="str">
            <v>054.52</v>
          </cell>
          <cell r="F251" t="str">
            <v>08111 Cereal straws and husks, unprepared, whether or not chopped, ground, pressed or in the form of pellets</v>
          </cell>
        </row>
        <row r="252">
          <cell r="C252" t="str">
            <v>054.57</v>
          </cell>
          <cell r="E252" t="str">
            <v>054.53</v>
          </cell>
          <cell r="F252" t="str">
            <v>08112 Lucerne (alfalfa) meal and pellets</v>
          </cell>
        </row>
        <row r="253">
          <cell r="C253" t="str">
            <v>054.59</v>
          </cell>
          <cell r="E253" t="str">
            <v>054.53</v>
          </cell>
          <cell r="F253" t="str">
            <v>08124 Bran, sharps and other residues derived from the sifting, milling or other working of maize (corn)</v>
          </cell>
        </row>
        <row r="254">
          <cell r="C254" t="str">
            <v>054.59</v>
          </cell>
          <cell r="E254" t="str">
            <v>054.53</v>
          </cell>
          <cell r="F254" t="str">
            <v>08125 Bran, sharps and other residues derived from the sifting, milling or other working of rice</v>
          </cell>
        </row>
        <row r="255">
          <cell r="C255" t="str">
            <v>054.59</v>
          </cell>
          <cell r="E255" t="str">
            <v>054.54</v>
          </cell>
          <cell r="F255" t="str">
            <v>08126 Bran, sharps and other residues derived from the sifting, milling or other working of wheat</v>
          </cell>
        </row>
        <row r="256">
          <cell r="C256" t="str">
            <v>054.59</v>
          </cell>
          <cell r="E256" t="str">
            <v>054.54</v>
          </cell>
          <cell r="F256" t="str">
            <v>08129 Bran, sharps and other residues derived from the sifting, milling or other working of cereals, n.e.s.</v>
          </cell>
        </row>
        <row r="257">
          <cell r="C257" t="str">
            <v>054.58</v>
          </cell>
          <cell r="E257" t="str">
            <v>054.54</v>
          </cell>
          <cell r="F257" t="str">
            <v>08113 Swedes, mangolds, fodder roots, clover, sainfoin, forage kale, lupines, vetches and similar forage products, whether or not in pellet form</v>
          </cell>
        </row>
        <row r="258">
          <cell r="C258" t="str">
            <v>054.58</v>
          </cell>
          <cell r="E258" t="str">
            <v>054.54</v>
          </cell>
          <cell r="F258" t="str">
            <v>08119 Vegetable residues and by-products, vegetable materials and waste, whether or not in pellet form, of a kind used for animal food, n.e.s.</v>
          </cell>
        </row>
        <row r="259">
          <cell r="C259" t="str">
            <v>054.58</v>
          </cell>
          <cell r="E259" t="str">
            <v>054.55</v>
          </cell>
          <cell r="F259" t="str">
            <v>08123 Bran, sharps and other residues, whether or not in pellets, derived from the sifting, milling or other working of leguminous plants</v>
          </cell>
        </row>
        <row r="260">
          <cell r="C260" t="str">
            <v>054.59</v>
          </cell>
          <cell r="E260" t="str">
            <v>054.55</v>
          </cell>
          <cell r="F260" t="str">
            <v>08131 Oil-cake and other solid residues (except dregs), whether ground or in pellets, resulting from the extraction of fats or oils from soybeans</v>
          </cell>
        </row>
        <row r="261">
          <cell r="C261" t="str">
            <v>054.59</v>
          </cell>
          <cell r="E261" t="str">
            <v>054.56</v>
          </cell>
          <cell r="F261" t="str">
            <v>08132 Oil-cake and other solid residues (except dregs), whether ground or in the form of pellets, from the extraction of fats or oils from groundnuts</v>
          </cell>
        </row>
        <row r="262">
          <cell r="C262" t="str">
            <v>054.59</v>
          </cell>
          <cell r="E262" t="str">
            <v>054.57</v>
          </cell>
          <cell r="F262" t="str">
            <v>08133 Oil-cake and other solid residues (except dregs), whether ground or in the form of pellets, from the extraction of fats or oils from cottonseeds</v>
          </cell>
        </row>
        <row r="263">
          <cell r="C263" t="str">
            <v>054.59</v>
          </cell>
          <cell r="E263" t="str">
            <v>054.57</v>
          </cell>
          <cell r="F263" t="str">
            <v>08134 Oil-cake and other solid residues (except dregs), whether ground or in the form of pellets, from the extraction of fats or oils from linseed</v>
          </cell>
        </row>
        <row r="264">
          <cell r="C264" t="str">
            <v>054.69</v>
          </cell>
          <cell r="E264" t="str">
            <v>054.57</v>
          </cell>
          <cell r="F264" t="str">
            <v>08136 Oil-cake and other solid residues (except dregs), whether ground or in pellets, from the extraction of fats or oils from rape or colza seeds</v>
          </cell>
        </row>
        <row r="265">
          <cell r="C265" t="str">
            <v>054.69</v>
          </cell>
          <cell r="E265" t="str">
            <v>054.59</v>
          </cell>
          <cell r="F265" t="str">
            <v>08137 Oil-cake and other solid residues (except dregs), whether ground or in the form of pellets, from the extraction of fats or oils from coconut or copra</v>
          </cell>
        </row>
        <row r="266">
          <cell r="C266" t="str">
            <v>054.69</v>
          </cell>
          <cell r="E266" t="str">
            <v>054.59</v>
          </cell>
          <cell r="F266" t="str">
            <v>08138 Oil-cake and other solid residues (except dregs), whether ground or in pellets, from the extraction of fats or oils from palm nuts or kernels</v>
          </cell>
        </row>
        <row r="267">
          <cell r="C267" t="str">
            <v>054.69</v>
          </cell>
          <cell r="E267" t="str">
            <v>054.59</v>
          </cell>
          <cell r="F267" t="str">
            <v>08139 Oil-cake and other solid residues (except dregs), resulting from the extraction of fats or oils from oil seeds, n.e.s. and oleaginous fruits</v>
          </cell>
        </row>
        <row r="268">
          <cell r="C268" t="str">
            <v>054.69</v>
          </cell>
          <cell r="E268" t="str">
            <v>054.58</v>
          </cell>
          <cell r="F268" t="str">
            <v>08141 Flours, meals and pellets, of meat or meat offal (including tankage), unfit for human consumption; greaves</v>
          </cell>
        </row>
        <row r="269">
          <cell r="C269" t="str">
            <v>054.61</v>
          </cell>
          <cell r="E269" t="str">
            <v>054.58</v>
          </cell>
          <cell r="F269" t="str">
            <v>08135 Oil-cake and other solid residues (except dregs), whether ground or in the form of pellets, from the extraction of fats or oils from sunflower seeds</v>
          </cell>
        </row>
        <row r="270">
          <cell r="C270" t="str">
            <v>054.69</v>
          </cell>
          <cell r="E270" t="str">
            <v>054.59</v>
          </cell>
          <cell r="F270" t="str">
            <v>08142 Flours, meals and pellets of fish or of crustaceans, molluscs or other aquatic invertebrates, unfit for human consumption</v>
          </cell>
        </row>
        <row r="271">
          <cell r="C271" t="str">
            <v>054.69</v>
          </cell>
          <cell r="E271" t="str">
            <v>054.59</v>
          </cell>
          <cell r="F271" t="str">
            <v>08151 Residues of starch manufacture and similar residues</v>
          </cell>
        </row>
        <row r="272">
          <cell r="C272" t="str">
            <v>054.7</v>
          </cell>
          <cell r="E272" t="str">
            <v>054.59</v>
          </cell>
          <cell r="F272" t="str">
            <v>08152 Beet-pulp, bagasse and other waste of sugar manufacture</v>
          </cell>
        </row>
        <row r="273">
          <cell r="C273" t="str">
            <v>054.7</v>
          </cell>
          <cell r="E273" t="str">
            <v>054.69</v>
          </cell>
          <cell r="F273" t="str">
            <v>08153 Brewing or distilling dregs and waste</v>
          </cell>
        </row>
        <row r="274">
          <cell r="C274" t="str">
            <v>054.7</v>
          </cell>
          <cell r="E274" t="str">
            <v>054.69</v>
          </cell>
          <cell r="F274" t="str">
            <v>08194 Wine lees; argol</v>
          </cell>
        </row>
        <row r="275">
          <cell r="C275" t="str">
            <v>054.7</v>
          </cell>
          <cell r="E275" t="str">
            <v>054.69</v>
          </cell>
          <cell r="F275" t="str">
            <v>08195 Dog or cat food, put up for retail sale</v>
          </cell>
        </row>
        <row r="276">
          <cell r="C276" t="str">
            <v>054.7</v>
          </cell>
          <cell r="E276" t="str">
            <v>054.69</v>
          </cell>
          <cell r="F276" t="str">
            <v>08199 Preparations of a kind used for animal food, n.e.s.</v>
          </cell>
        </row>
        <row r="277">
          <cell r="C277" t="str">
            <v>054.7</v>
          </cell>
          <cell r="E277" t="str">
            <v>054.69</v>
          </cell>
          <cell r="F277" t="str">
            <v>09101 Margarine (excluding liquid margarine)</v>
          </cell>
        </row>
        <row r="278">
          <cell r="C278" t="str">
            <v>056.12</v>
          </cell>
          <cell r="E278" t="str">
            <v>054.61</v>
          </cell>
          <cell r="F278" t="str">
            <v>09850 Soups and broths and preparations therefor</v>
          </cell>
        </row>
        <row r="279">
          <cell r="C279" t="str">
            <v>056.13</v>
          </cell>
          <cell r="E279" t="str">
            <v>054.69</v>
          </cell>
          <cell r="F279" t="str">
            <v>09860 Yeasts (active or inactive); other single-cell micro-organisms, dead (but not including vaccines of heading 541.63); prepared baking powders</v>
          </cell>
        </row>
        <row r="280">
          <cell r="C280" t="str">
            <v>056.13</v>
          </cell>
          <cell r="E280" t="str">
            <v>054.69</v>
          </cell>
          <cell r="F280" t="str">
            <v>09891 Pasta, cooked or stuffed; couscous, whether or not prepared</v>
          </cell>
        </row>
        <row r="281">
          <cell r="C281" t="str">
            <v>056.13</v>
          </cell>
          <cell r="E281" t="str">
            <v>054.7</v>
          </cell>
          <cell r="F281" t="str">
            <v>09892 Edible food products of animal origin, n.e.s.</v>
          </cell>
        </row>
        <row r="282">
          <cell r="C282" t="str">
            <v>056.13</v>
          </cell>
          <cell r="E282" t="str">
            <v>054.7</v>
          </cell>
          <cell r="F282" t="str">
            <v>09893 Food preparations for infant use, put up for retail sale, of flour, meal, starch or malt extract or goods of heading 022.4 &amp; 022.1 to 022.32, nes</v>
          </cell>
        </row>
        <row r="283">
          <cell r="C283" t="str">
            <v>056.19</v>
          </cell>
          <cell r="E283" t="str">
            <v>054.7</v>
          </cell>
          <cell r="F283" t="str">
            <v>09894 Malt extract; food preparations of flour, meal, starch or malt extract, n.e.s., or of goods of heading 022.4 and 022.1 through 022.32, n.e.s.</v>
          </cell>
        </row>
        <row r="284">
          <cell r="C284" t="str">
            <v>054.21</v>
          </cell>
          <cell r="E284" t="str">
            <v>054.7</v>
          </cell>
          <cell r="F284" t="str">
            <v>07240 Cocoa butter, fat or oil</v>
          </cell>
        </row>
        <row r="285">
          <cell r="C285" t="str">
            <v>054.22</v>
          </cell>
          <cell r="E285" t="str">
            <v>054.7</v>
          </cell>
          <cell r="F285" t="str">
            <v>07250 Cocoa shells, husks, skins and other cocoa waste</v>
          </cell>
        </row>
        <row r="286">
          <cell r="C286" t="str">
            <v>054.23</v>
          </cell>
          <cell r="E286" t="str">
            <v>056.12</v>
          </cell>
          <cell r="F286" t="str">
            <v>07310 Cocoa powder containing added sugar or other sweetening matter</v>
          </cell>
        </row>
        <row r="287">
          <cell r="C287" t="str">
            <v>054.23</v>
          </cell>
          <cell r="E287" t="str">
            <v>056.13</v>
          </cell>
          <cell r="F287" t="str">
            <v>07320 Food preparations nes, containing cocoa, in blocks or slabs over 2 kg or in liquid, paste, powder, granular or other bulk form in containers over 2 kg</v>
          </cell>
        </row>
        <row r="288">
          <cell r="C288" t="str">
            <v>054.23</v>
          </cell>
          <cell r="E288" t="str">
            <v>056.13</v>
          </cell>
          <cell r="F288" t="str">
            <v>07330 Food preparations, n.e.s., containing cocoa, in blocks, slabs or bars</v>
          </cell>
        </row>
        <row r="289">
          <cell r="C289" t="str">
            <v>054.23</v>
          </cell>
          <cell r="E289" t="str">
            <v>056.13</v>
          </cell>
          <cell r="F289" t="str">
            <v>07390 Food preparations containing cocoa, n.e.s.</v>
          </cell>
        </row>
        <row r="290">
          <cell r="C290" t="str">
            <v>054.24</v>
          </cell>
          <cell r="E290" t="str">
            <v>056.13</v>
          </cell>
          <cell r="F290" t="str">
            <v>07411 Green tea (not fermented) in immediate packings of a content not exceeding 3 kg, whether or not flavored</v>
          </cell>
        </row>
        <row r="291">
          <cell r="C291" t="str">
            <v>054.25</v>
          </cell>
          <cell r="E291" t="str">
            <v>056.19</v>
          </cell>
          <cell r="F291" t="str">
            <v>07412 Other green tea (not fermented), whether or not flavored</v>
          </cell>
        </row>
        <row r="292">
          <cell r="C292" t="str">
            <v>054.29</v>
          </cell>
          <cell r="E292" t="str">
            <v>054.21</v>
          </cell>
          <cell r="F292" t="str">
            <v>07413 Black tea (fermented) and partly fermented tea, in immediate packings of a content not exceeding 3 kg, whether or not flavored</v>
          </cell>
        </row>
        <row r="293">
          <cell r="C293" t="str">
            <v>054.81</v>
          </cell>
          <cell r="E293" t="str">
            <v>054.22</v>
          </cell>
          <cell r="F293" t="str">
            <v>09109 Edible preparations of animal or vegetable fats or oils or of fractions of different such fats or oils, other than those of heading 431.2, n.e.s.</v>
          </cell>
        </row>
        <row r="294">
          <cell r="C294" t="str">
            <v>054.83</v>
          </cell>
          <cell r="E294" t="str">
            <v>054.23</v>
          </cell>
          <cell r="F294" t="str">
            <v>09811 Homogenized preparations from meat and edible meat offal</v>
          </cell>
        </row>
        <row r="295">
          <cell r="C295" t="str">
            <v>054.83</v>
          </cell>
          <cell r="E295" t="str">
            <v>054.23</v>
          </cell>
          <cell r="F295" t="str">
            <v>09812 Homogenized vegetables</v>
          </cell>
        </row>
        <row r="296">
          <cell r="C296" t="str">
            <v>057.71</v>
          </cell>
          <cell r="E296" t="str">
            <v>054.23</v>
          </cell>
          <cell r="F296" t="str">
            <v>21222 Lamb furskins (astrakhan, broadtail, caracul, persian and similar lamb, indian, chinese, mongolian or tibetan lamb), whole, raw</v>
          </cell>
        </row>
        <row r="297">
          <cell r="C297" t="str">
            <v>057.71</v>
          </cell>
          <cell r="E297" t="str">
            <v>054.23</v>
          </cell>
          <cell r="F297" t="str">
            <v>21225 Fox furskins, whole, raw, with or without head, tail or paws</v>
          </cell>
        </row>
        <row r="298">
          <cell r="C298" t="str">
            <v>057.72</v>
          </cell>
          <cell r="E298" t="str">
            <v>054.24</v>
          </cell>
          <cell r="F298" t="str">
            <v>21226 Seal furskins, whole, raw, with or without head, tail or paws</v>
          </cell>
        </row>
        <row r="299">
          <cell r="C299" t="str">
            <v>057.72</v>
          </cell>
          <cell r="E299" t="str">
            <v>054.25</v>
          </cell>
          <cell r="F299" t="str">
            <v>21229 Furskins n.e.s., whole, raw, with or without head, tail or paws</v>
          </cell>
        </row>
        <row r="300">
          <cell r="C300" t="str">
            <v>057.73</v>
          </cell>
          <cell r="E300" t="str">
            <v>054.29</v>
          </cell>
          <cell r="F300" t="str">
            <v>21230 Heads, tails, paws and other pieces or cuttings of furskins, suitable for furriers' use</v>
          </cell>
        </row>
        <row r="301">
          <cell r="C301" t="str">
            <v>057.73</v>
          </cell>
          <cell r="E301" t="str">
            <v>054.81</v>
          </cell>
          <cell r="F301" t="str">
            <v>22211 Groundnuts (peanuts), not roasted or otherwise cooked, in the shell</v>
          </cell>
        </row>
        <row r="302">
          <cell r="C302" t="str">
            <v>057.74</v>
          </cell>
          <cell r="E302" t="str">
            <v>054.83</v>
          </cell>
          <cell r="F302" t="str">
            <v>22212 Groundnuts (peanuts), not roasted or cooked, shelled</v>
          </cell>
        </row>
        <row r="303">
          <cell r="C303" t="str">
            <v>057.74</v>
          </cell>
          <cell r="E303" t="str">
            <v>054.83</v>
          </cell>
          <cell r="F303" t="str">
            <v>22220 Soybeans</v>
          </cell>
        </row>
        <row r="304">
          <cell r="C304" t="str">
            <v>057.75</v>
          </cell>
          <cell r="E304" t="str">
            <v>057.71</v>
          </cell>
          <cell r="F304" t="str">
            <v>22230 Cottonseeds</v>
          </cell>
        </row>
        <row r="305">
          <cell r="C305" t="str">
            <v>057.75</v>
          </cell>
          <cell r="E305" t="str">
            <v>057.71</v>
          </cell>
          <cell r="F305" t="str">
            <v>22240 Sunflower seeds</v>
          </cell>
        </row>
        <row r="306">
          <cell r="C306" t="str">
            <v>057.76</v>
          </cell>
          <cell r="E306" t="str">
            <v>057.72</v>
          </cell>
          <cell r="F306" t="str">
            <v>22250 Sesame (sesamum) seeds</v>
          </cell>
        </row>
        <row r="307">
          <cell r="C307" t="str">
            <v>057.76</v>
          </cell>
          <cell r="E307" t="str">
            <v>057.72</v>
          </cell>
          <cell r="F307" t="str">
            <v>22261 Rape or colza seeds</v>
          </cell>
        </row>
        <row r="308">
          <cell r="C308" t="str">
            <v>057.77</v>
          </cell>
          <cell r="E308" t="str">
            <v>057.73</v>
          </cell>
          <cell r="F308" t="str">
            <v>22262 Mustard seeds</v>
          </cell>
        </row>
        <row r="309">
          <cell r="C309" t="str">
            <v>057.78</v>
          </cell>
          <cell r="E309" t="str">
            <v>057.73</v>
          </cell>
          <cell r="F309" t="str">
            <v>22270 Safflower seeds</v>
          </cell>
        </row>
        <row r="310">
          <cell r="C310" t="str">
            <v>057.79</v>
          </cell>
          <cell r="E310" t="str">
            <v>057.74</v>
          </cell>
          <cell r="F310" t="str">
            <v>22310 Copra</v>
          </cell>
        </row>
        <row r="311">
          <cell r="C311" t="str">
            <v>057.3</v>
          </cell>
          <cell r="E311" t="str">
            <v>057.74</v>
          </cell>
          <cell r="F311" t="str">
            <v>21170 Sheep and lamb skins without wool on, raw (fresh, salted, dried, etc.), wh ether or not split</v>
          </cell>
        </row>
        <row r="312">
          <cell r="C312" t="str">
            <v>057.96</v>
          </cell>
          <cell r="E312" t="str">
            <v>057.75</v>
          </cell>
          <cell r="F312" t="str">
            <v>23214 Chloroprene (chlorobutadiene) rubber (cr), in primary forms, etc.</v>
          </cell>
        </row>
        <row r="313">
          <cell r="C313" t="str">
            <v>057.6</v>
          </cell>
          <cell r="E313" t="str">
            <v>057.75</v>
          </cell>
          <cell r="F313" t="str">
            <v>21220 Other raw furskins</v>
          </cell>
        </row>
        <row r="314">
          <cell r="C314" t="str">
            <v>057.95</v>
          </cell>
          <cell r="E314" t="str">
            <v>057.76</v>
          </cell>
          <cell r="F314" t="str">
            <v>23213 Isobutene-isoprene (butyl) rubber (iir); halo-isobutene-isoprene rubber (ciir or biir), in primary forms, etc.</v>
          </cell>
        </row>
        <row r="315">
          <cell r="C315" t="str">
            <v>057.97</v>
          </cell>
          <cell r="E315" t="str">
            <v>057.76</v>
          </cell>
          <cell r="F315" t="str">
            <v>23215 Acrylonitrile-butadiene rubber (nbr), in primary forms, etc.</v>
          </cell>
        </row>
        <row r="316">
          <cell r="C316" t="str">
            <v>057.97</v>
          </cell>
          <cell r="E316" t="str">
            <v>057.77</v>
          </cell>
          <cell r="F316" t="str">
            <v>23216 Isoprene rubber (ir), in primary forms, etc.</v>
          </cell>
        </row>
        <row r="317">
          <cell r="C317" t="str">
            <v>057.11</v>
          </cell>
          <cell r="E317" t="str">
            <v>057.78</v>
          </cell>
          <cell r="F317" t="str">
            <v>21111 Hides and skins (excluding those of heading 211.2) of bovine animals, fresh or wet-salted</v>
          </cell>
        </row>
        <row r="318">
          <cell r="C318" t="str">
            <v>057.12</v>
          </cell>
          <cell r="E318" t="str">
            <v>057.79</v>
          </cell>
          <cell r="F318" t="str">
            <v>21112 Hides and skins of bovine animals, n.e.s., otherwise preserved</v>
          </cell>
        </row>
        <row r="319">
          <cell r="C319" t="str">
            <v>057.22</v>
          </cell>
          <cell r="E319" t="str">
            <v>057.79</v>
          </cell>
          <cell r="F319" t="str">
            <v>21140 Goat and kid skins (except yemen, mongolian or tibetan goat or kid skins), raw (fresh, salted, dried, etc.), whether or not dehaired or split</v>
          </cell>
        </row>
        <row r="320">
          <cell r="C320" t="str">
            <v>057.21</v>
          </cell>
          <cell r="E320" t="str">
            <v>057.3</v>
          </cell>
          <cell r="F320" t="str">
            <v>21120 Whole bovine hides and skins, weighing per skin not over 8 kg dried, or 10 kg dry-salted, or 14 kg when fresh, wet-salted or otherwise preserved</v>
          </cell>
        </row>
        <row r="321">
          <cell r="C321" t="str">
            <v>057.29</v>
          </cell>
          <cell r="E321" t="str">
            <v>057.96</v>
          </cell>
          <cell r="F321" t="str">
            <v>21160 Sheep and lamb skins (except of astrakhan, broadtail, caracul, persian, etc. lambs, indian, chinese, mongolian or tibetan lambs) with wool on, raw</v>
          </cell>
        </row>
        <row r="322">
          <cell r="C322" t="str">
            <v>057.51</v>
          </cell>
          <cell r="E322" t="str">
            <v>057.6</v>
          </cell>
          <cell r="F322" t="str">
            <v>21199 Hides and skins, n.e.s., raw (fresh, salted, dried, etc.) whether or not dehaired or split</v>
          </cell>
        </row>
        <row r="323">
          <cell r="C323" t="str">
            <v>057.52</v>
          </cell>
          <cell r="E323" t="str">
            <v>057.95</v>
          </cell>
          <cell r="F323" t="str">
            <v>21210 Mink skins, raw, whole, with or without head, tail or paws</v>
          </cell>
        </row>
        <row r="324">
          <cell r="C324" t="str">
            <v>057.91</v>
          </cell>
          <cell r="E324" t="str">
            <v>057.97</v>
          </cell>
          <cell r="F324" t="str">
            <v>22320 Palm nuts and palm kernels</v>
          </cell>
        </row>
        <row r="325">
          <cell r="C325" t="str">
            <v>057.91</v>
          </cell>
          <cell r="E325" t="str">
            <v>057.97</v>
          </cell>
          <cell r="F325" t="str">
            <v>22340 Flaxseed or linseed</v>
          </cell>
        </row>
        <row r="326">
          <cell r="C326" t="str">
            <v>057.91</v>
          </cell>
          <cell r="E326" t="str">
            <v>057.11</v>
          </cell>
          <cell r="F326" t="str">
            <v>22350 Castor oil seeds</v>
          </cell>
        </row>
        <row r="327">
          <cell r="C327" t="str">
            <v>057.4</v>
          </cell>
          <cell r="E327" t="str">
            <v>057.12</v>
          </cell>
          <cell r="F327" t="str">
            <v>21191 Parings and other waste of leather or composition leather, not suitable for the manufacture of leather articles; leather dust, powder and flour</v>
          </cell>
        </row>
        <row r="328">
          <cell r="C328" t="str">
            <v>057.92</v>
          </cell>
          <cell r="E328" t="str">
            <v>057.22</v>
          </cell>
          <cell r="F328" t="str">
            <v>22370 Oil seeds and oleaginous fruits, n.e.s.</v>
          </cell>
        </row>
        <row r="329">
          <cell r="C329" t="str">
            <v>057.93</v>
          </cell>
          <cell r="E329" t="str">
            <v>057.21</v>
          </cell>
          <cell r="F329" t="str">
            <v>22390 Flours and meals of oil seeds or oleaginous fruits (excluding mustard flour), whether or not defatted and/or refatted with their original oils</v>
          </cell>
        </row>
        <row r="330">
          <cell r="C330" t="str">
            <v>057.93</v>
          </cell>
          <cell r="E330" t="str">
            <v>057.29</v>
          </cell>
          <cell r="F330" t="str">
            <v>23110 Natural rubber latex, whether or not prevulcanized</v>
          </cell>
        </row>
        <row r="331">
          <cell r="C331" t="str">
            <v>057.93</v>
          </cell>
          <cell r="E331" t="str">
            <v>057.51</v>
          </cell>
          <cell r="F331" t="str">
            <v>23121 Smoked sheets of natural rubber</v>
          </cell>
        </row>
        <row r="332">
          <cell r="C332" t="str">
            <v>057.93</v>
          </cell>
          <cell r="E332" t="str">
            <v>057.52</v>
          </cell>
          <cell r="F332" t="str">
            <v>23125 Technically specified natural rubber (tsnr), in primary forms or in plates, etc.</v>
          </cell>
        </row>
        <row r="333">
          <cell r="C333" t="str">
            <v>057.94</v>
          </cell>
          <cell r="E333" t="str">
            <v>057.91</v>
          </cell>
          <cell r="F333" t="str">
            <v>23129 Natural rubber (other than latex) n.e.s., in primary forms or in plates, etc.</v>
          </cell>
        </row>
        <row r="334">
          <cell r="C334" t="str">
            <v>057.94</v>
          </cell>
          <cell r="E334" t="str">
            <v>057.91</v>
          </cell>
          <cell r="F334" t="str">
            <v>23130 Balata, gutta-percha, guayule, chicle and similar natural gums, in primary forms or in plates, sheets or strip</v>
          </cell>
        </row>
        <row r="335">
          <cell r="C335" t="str">
            <v>057.94</v>
          </cell>
          <cell r="E335" t="str">
            <v>057.91</v>
          </cell>
          <cell r="F335" t="str">
            <v>23211 Styrene-butadiene rubber (sbr); carboxylated styrene-butadiene rubber (xsbr), in primary forms or in plates, etc.</v>
          </cell>
        </row>
        <row r="336">
          <cell r="C336" t="str">
            <v>057.94</v>
          </cell>
          <cell r="E336" t="str">
            <v>057.4</v>
          </cell>
          <cell r="F336" t="str">
            <v>23212 Butadiene rubber (br), in primary forms, etc.</v>
          </cell>
        </row>
        <row r="337">
          <cell r="C337" t="str">
            <v>057.98</v>
          </cell>
          <cell r="E337" t="str">
            <v>057.92</v>
          </cell>
          <cell r="F337" t="str">
            <v>23217 Ethylene-propylene-nonconjugated diene rubber (epdm), in primary forms etc.</v>
          </cell>
        </row>
        <row r="338">
          <cell r="C338" t="str">
            <v>057.98</v>
          </cell>
          <cell r="E338" t="str">
            <v>057.93</v>
          </cell>
          <cell r="F338" t="str">
            <v>23218 Mixtures of natural rubber or gums (of group 231) with synthetic rubber products (of heading 232.1), in primary forms, etc.</v>
          </cell>
        </row>
        <row r="339">
          <cell r="C339" t="str">
            <v>057.98</v>
          </cell>
          <cell r="E339" t="str">
            <v>057.93</v>
          </cell>
          <cell r="F339" t="str">
            <v>23219 Synthetic rubber and factice derived from oils, n.e.s., in primary forms, etc.</v>
          </cell>
        </row>
        <row r="340">
          <cell r="C340" t="str">
            <v>058.31</v>
          </cell>
          <cell r="E340" t="str">
            <v>057.93</v>
          </cell>
          <cell r="F340" t="str">
            <v>24730 Wood in the rough (whether or not stripped of bark or sapwood) or roughly squared, treated with paint, stains or other preservatives</v>
          </cell>
        </row>
        <row r="341">
          <cell r="C341" t="str">
            <v>058.32</v>
          </cell>
          <cell r="E341" t="str">
            <v>057.93</v>
          </cell>
          <cell r="F341" t="str">
            <v>24740 Coniferous wood, in the rough (stripped or not of bark or sapwood), or roughly squared, untreated with paint, stain or other preservative</v>
          </cell>
        </row>
        <row r="342">
          <cell r="C342" t="str">
            <v>058.39</v>
          </cell>
          <cell r="E342" t="str">
            <v>057.94</v>
          </cell>
          <cell r="F342" t="str">
            <v>24751 Tropical wood, nonconiferous, in the rough or roughly squared, but not treated with paint, stains or preservatives</v>
          </cell>
        </row>
        <row r="343">
          <cell r="C343" t="str">
            <v>058.21</v>
          </cell>
          <cell r="E343" t="str">
            <v>057.94</v>
          </cell>
          <cell r="F343" t="str">
            <v>24611 Coniferous wood in chips or particles</v>
          </cell>
        </row>
        <row r="344">
          <cell r="C344" t="str">
            <v>058.21</v>
          </cell>
          <cell r="E344" t="str">
            <v>057.94</v>
          </cell>
          <cell r="F344" t="str">
            <v>24615 Nonconiferous wood in chips or particles</v>
          </cell>
        </row>
        <row r="345">
          <cell r="C345" t="str">
            <v>057.99</v>
          </cell>
          <cell r="E345" t="str">
            <v>057.98</v>
          </cell>
          <cell r="F345" t="str">
            <v>23221 Reclaimed rubber in primary forms or in plates, sheets or strip</v>
          </cell>
        </row>
        <row r="346">
          <cell r="C346" t="str">
            <v>057.99</v>
          </cell>
          <cell r="E346" t="str">
            <v>057.98</v>
          </cell>
          <cell r="F346" t="str">
            <v>23222 Waste, pairings and scrap of unhardened rubber and powders and granules obtained therefrom</v>
          </cell>
        </row>
        <row r="347">
          <cell r="C347" t="str">
            <v>057.99</v>
          </cell>
          <cell r="E347" t="str">
            <v>057.98</v>
          </cell>
          <cell r="F347" t="str">
            <v>24402 Cork, natural, debacked or roughly squared or in rectangular blocks, plates, sheets or strip (including sharp-edged blanks for corks and stoppers)</v>
          </cell>
        </row>
        <row r="348">
          <cell r="C348" t="str">
            <v>057.99</v>
          </cell>
          <cell r="E348" t="str">
            <v>058.31</v>
          </cell>
          <cell r="F348" t="str">
            <v>24403 Cork, natural, raw or simply prepared</v>
          </cell>
        </row>
        <row r="349">
          <cell r="C349" t="str">
            <v>057.99</v>
          </cell>
          <cell r="E349" t="str">
            <v>058.32</v>
          </cell>
          <cell r="F349" t="str">
            <v>24404 Waste cork; crushed, granulated or ground cork</v>
          </cell>
        </row>
        <row r="350">
          <cell r="C350" t="str">
            <v>058.22</v>
          </cell>
          <cell r="E350" t="str">
            <v>058.39</v>
          </cell>
          <cell r="F350" t="str">
            <v>24620 Sawdust and wood waste and scrap, whether or not agglomerated in logs, briquettes, pellets or similar forms</v>
          </cell>
        </row>
        <row r="351">
          <cell r="C351" t="str">
            <v>071.11</v>
          </cell>
          <cell r="E351" t="str">
            <v>058.21</v>
          </cell>
          <cell r="F351" t="str">
            <v>26652 Synthetic staple fibers of polyesters, not carded, combed or otherwise processed for spinning</v>
          </cell>
        </row>
        <row r="352">
          <cell r="C352" t="str">
            <v>071.12</v>
          </cell>
          <cell r="E352" t="str">
            <v>058.21</v>
          </cell>
          <cell r="F352" t="str">
            <v>26653 Synthetic staple fibers of acrylic or modacrylic, not carded, combed or otherwise processed for spinning</v>
          </cell>
        </row>
        <row r="353">
          <cell r="C353" t="str">
            <v>071.2</v>
          </cell>
          <cell r="E353" t="str">
            <v>057.99</v>
          </cell>
          <cell r="F353" t="str">
            <v>26659 Synthetic staple fibers, n.e.s., not carded, combed or otherwise processed for spinning</v>
          </cell>
        </row>
        <row r="354">
          <cell r="C354" t="str">
            <v>071.2</v>
          </cell>
          <cell r="E354" t="str">
            <v>057.99</v>
          </cell>
          <cell r="F354" t="str">
            <v>26661 Synthetic filament tow of nylon or other polyamides</v>
          </cell>
        </row>
        <row r="355">
          <cell r="C355" t="str">
            <v>071.32</v>
          </cell>
          <cell r="E355" t="str">
            <v>057.99</v>
          </cell>
          <cell r="F355" t="str">
            <v>26669 Synthetic filament tow, n.e.s.</v>
          </cell>
        </row>
        <row r="356">
          <cell r="C356" t="str">
            <v>074.11</v>
          </cell>
          <cell r="E356" t="str">
            <v>057.99</v>
          </cell>
          <cell r="F356" t="str">
            <v>26829 Wool, degreased, carbonized, not carded or combed</v>
          </cell>
        </row>
        <row r="357">
          <cell r="C357" t="str">
            <v>074.12</v>
          </cell>
          <cell r="E357" t="str">
            <v>057.99</v>
          </cell>
          <cell r="F357" t="str">
            <v>26830 Fine animal hair, not carded or combed</v>
          </cell>
        </row>
        <row r="358">
          <cell r="C358" t="str">
            <v>074.13</v>
          </cell>
          <cell r="E358" t="str">
            <v>058.22</v>
          </cell>
          <cell r="F358" t="str">
            <v>26851 Horsehair and horsehair waste, whether or not put up as a layer with or without supporting material</v>
          </cell>
        </row>
        <row r="359">
          <cell r="C359" t="str">
            <v>074.14</v>
          </cell>
          <cell r="E359" t="str">
            <v>071.11</v>
          </cell>
          <cell r="F359" t="str">
            <v>26859 Coarse animal hair n.e.s., not carded or combed</v>
          </cell>
        </row>
        <row r="360">
          <cell r="C360" t="str">
            <v>074.31</v>
          </cell>
          <cell r="E360" t="str">
            <v>071.12</v>
          </cell>
          <cell r="F360" t="str">
            <v>26862 Garnetted stock of wool or of fine or coarse animal hair</v>
          </cell>
        </row>
        <row r="361">
          <cell r="C361" t="str">
            <v>075.11</v>
          </cell>
          <cell r="E361" t="str">
            <v>071.2</v>
          </cell>
          <cell r="F361" t="str">
            <v>26869 Waste n.e.s., of wool or fine or coarse animal hair (other than horsehair),not garnetted</v>
          </cell>
        </row>
        <row r="362">
          <cell r="C362" t="str">
            <v>075.12</v>
          </cell>
          <cell r="E362" t="str">
            <v>071.2</v>
          </cell>
          <cell r="F362" t="str">
            <v>26871 Carded wool; combed wool in fragments</v>
          </cell>
        </row>
        <row r="363">
          <cell r="C363" t="str">
            <v>075.13</v>
          </cell>
          <cell r="E363" t="str">
            <v>071.32</v>
          </cell>
          <cell r="F363" t="str">
            <v>26873 Wool tops and other combed wool</v>
          </cell>
        </row>
        <row r="364">
          <cell r="C364" t="str">
            <v>075.21</v>
          </cell>
          <cell r="E364" t="str">
            <v>074.11</v>
          </cell>
          <cell r="F364" t="str">
            <v>26877 Fine or coarse animal hair, carded or combed</v>
          </cell>
        </row>
        <row r="365">
          <cell r="C365" t="str">
            <v>075.22</v>
          </cell>
          <cell r="E365" t="str">
            <v>074.12</v>
          </cell>
          <cell r="F365" t="str">
            <v>26901 Worn clothing and other worn textile articles traded in bulk or in bales, sacks or similar bulk packings</v>
          </cell>
        </row>
        <row r="366">
          <cell r="C366" t="str">
            <v>075.23</v>
          </cell>
          <cell r="E366" t="str">
            <v>074.13</v>
          </cell>
          <cell r="F366" t="str">
            <v>26902 Used or new rags, scrap twine, cordage, rope and cables and worn out articles of twine, cordage, rope or cables of textile materials</v>
          </cell>
        </row>
        <row r="367">
          <cell r="C367" t="str">
            <v>075.24</v>
          </cell>
          <cell r="E367" t="str">
            <v>074.14</v>
          </cell>
          <cell r="F367" t="str">
            <v>27210 Animal or vegetable fertilizers, whether or not mixed, etc.; fertilizers produced by the mixing or chemical treatment of animal or vegetable products</v>
          </cell>
        </row>
        <row r="368">
          <cell r="C368" t="str">
            <v>075.25</v>
          </cell>
          <cell r="E368" t="str">
            <v>074.31</v>
          </cell>
          <cell r="F368" t="str">
            <v>27220 Sodium nitrate</v>
          </cell>
        </row>
        <row r="369">
          <cell r="C369" t="str">
            <v>075.25</v>
          </cell>
          <cell r="E369" t="str">
            <v>075.11</v>
          </cell>
          <cell r="F369" t="str">
            <v>27231 Natural calcium phosphates, natural aluminum calcium phosphates and phosphatic chalk, unground, (imports only)</v>
          </cell>
        </row>
        <row r="370">
          <cell r="C370" t="str">
            <v>075.25</v>
          </cell>
          <cell r="E370" t="str">
            <v>075.12</v>
          </cell>
          <cell r="F370" t="str">
            <v>27232 Natural calcium phosphates, natural aluminum calcium phosphates and phosphatic chalk, ground, (imports only)</v>
          </cell>
        </row>
        <row r="371">
          <cell r="C371" t="str">
            <v>075.26</v>
          </cell>
          <cell r="E371" t="str">
            <v>075.13</v>
          </cell>
          <cell r="F371" t="str">
            <v>27240 Carnallite, slyvite, and other crude natural potassium salts</v>
          </cell>
        </row>
        <row r="372">
          <cell r="C372" t="str">
            <v>075.26</v>
          </cell>
          <cell r="E372" t="str">
            <v>075.21</v>
          </cell>
          <cell r="F372" t="str">
            <v>27311 Slate, whether or not roughly trimmed or merely cut, by sawing or otherwise into blocks or slabs of a square or rectangular shape</v>
          </cell>
        </row>
        <row r="373">
          <cell r="C373" t="str">
            <v>075.26</v>
          </cell>
          <cell r="E373" t="str">
            <v>075.22</v>
          </cell>
          <cell r="F373" t="str">
            <v>27312 Marble, travertine, and specified calcareous monumental or building stone and alabaster, whether or not roughly trimmed or cut into blocks or slabs</v>
          </cell>
        </row>
        <row r="374">
          <cell r="C374" t="str">
            <v>075.26</v>
          </cell>
          <cell r="E374" t="str">
            <v>075.22</v>
          </cell>
          <cell r="F374" t="str">
            <v>27313 Granite, porphyry, basalt, sandstone and other monumental or building stone, n.e.s., whether or not roughly trimmed or cut into blocks or slabs</v>
          </cell>
        </row>
        <row r="375">
          <cell r="C375" t="str">
            <v>075.26</v>
          </cell>
          <cell r="E375" t="str">
            <v>075.23</v>
          </cell>
          <cell r="F375" t="str">
            <v>27322 Limestone flux and calcareous stone commonly used for the manufacture of lime or cement</v>
          </cell>
        </row>
        <row r="376">
          <cell r="C376" t="str">
            <v>075.27</v>
          </cell>
          <cell r="E376" t="str">
            <v>075.24</v>
          </cell>
          <cell r="F376" t="str">
            <v>27323 Gypsum and anhydrite</v>
          </cell>
        </row>
        <row r="377">
          <cell r="C377" t="str">
            <v>075.28</v>
          </cell>
          <cell r="E377" t="str">
            <v>075.25</v>
          </cell>
          <cell r="F377" t="str">
            <v>27324 Plasters (calcined gypsum or calcined sulfate), with or without small quantities of accelerators or retarders (including plasters for dental use)</v>
          </cell>
        </row>
        <row r="378">
          <cell r="C378" t="str">
            <v>075.29</v>
          </cell>
          <cell r="E378" t="str">
            <v>075.25</v>
          </cell>
          <cell r="F378" t="str">
            <v>27339 Sands, natural, other than silica sands and quartz sands</v>
          </cell>
        </row>
        <row r="379">
          <cell r="C379" t="str">
            <v>075.28</v>
          </cell>
          <cell r="E379" t="str">
            <v>075.25</v>
          </cell>
          <cell r="F379" t="str">
            <v>27331 Silica sands and quartz sands</v>
          </cell>
        </row>
        <row r="380">
          <cell r="C380" t="str">
            <v>075.29</v>
          </cell>
          <cell r="E380" t="str">
            <v>075.26</v>
          </cell>
          <cell r="F380" t="str">
            <v>27340 Pebbles, gravel, broken or crushed stone for specific uses; macadam of slag, dross etc; tarred macadam; chips, etc. from monument and building stone</v>
          </cell>
        </row>
        <row r="381">
          <cell r="C381" t="str">
            <v>075.29</v>
          </cell>
          <cell r="E381" t="str">
            <v>075.26</v>
          </cell>
          <cell r="F381" t="str">
            <v>27411 Sulfur, crude or unrefined</v>
          </cell>
        </row>
        <row r="382">
          <cell r="C382" t="str">
            <v>075.29</v>
          </cell>
          <cell r="E382" t="str">
            <v>075.26</v>
          </cell>
          <cell r="F382" t="str">
            <v>27419 Sulfur (except crude or unrefined and sublimed, precipitated or colloidal sulfur), n.e.s.</v>
          </cell>
        </row>
        <row r="383">
          <cell r="C383" t="str">
            <v>041.1</v>
          </cell>
          <cell r="E383" t="str">
            <v>075.26</v>
          </cell>
          <cell r="F383" t="str">
            <v>05821 Fruit and nuts provisionally preservd (by sulphur dioxide gas, in brine, sulphur water or oth preservative solutions), unsuitable f immediate consumpt</v>
          </cell>
        </row>
        <row r="384">
          <cell r="C384" t="str">
            <v>041.2</v>
          </cell>
          <cell r="E384" t="str">
            <v>075.26</v>
          </cell>
          <cell r="F384" t="str">
            <v>05822 Peel of citrus fruit or melons, fresh, frozen, dried or provisionally preserved in brine, in sulphur water or other preservative solutions</v>
          </cell>
        </row>
        <row r="385">
          <cell r="C385" t="str">
            <v>045.1</v>
          </cell>
          <cell r="E385" t="str">
            <v>075.27</v>
          </cell>
          <cell r="F385" t="str">
            <v>05896 Fruits or edible parts of plants, prepared or preserved, n.e.s., whether or not containing added sugar or other sweetening matter or spirit</v>
          </cell>
        </row>
        <row r="386">
          <cell r="C386" t="str">
            <v>043.0</v>
          </cell>
          <cell r="E386" t="str">
            <v>075.28</v>
          </cell>
          <cell r="F386" t="str">
            <v>05893 Pineapples, prepared or preserved, n.e.s., whether or not containing added sugar or other sweetening matter or spirit</v>
          </cell>
        </row>
        <row r="387">
          <cell r="C387" t="str">
            <v>045.2</v>
          </cell>
          <cell r="E387" t="str">
            <v>075.29</v>
          </cell>
          <cell r="F387" t="str">
            <v>05897 Mixtures of fruits or other edible parts of plants, prepared or preserved, n.e.s., whether containing added sugar or other sweetening matter or spirit</v>
          </cell>
        </row>
        <row r="388">
          <cell r="C388" t="str">
            <v>044.1</v>
          </cell>
          <cell r="E388" t="str">
            <v>075.29</v>
          </cell>
          <cell r="F388" t="str">
            <v>05894 Citrus fruit, prepared or preserved, n.e.s., whether or not containing added sugar or other sweetening matter or spirit</v>
          </cell>
        </row>
        <row r="389">
          <cell r="C389" t="str">
            <v>044.9</v>
          </cell>
          <cell r="E389" t="str">
            <v>075.29</v>
          </cell>
          <cell r="F389" t="str">
            <v>05895 Apricots, cherries and peaches, prepared or preserved, n.e.s., whether or not containing added sugar or other sweetening matter or spirit</v>
          </cell>
        </row>
        <row r="390">
          <cell r="C390" t="str">
            <v>042.1</v>
          </cell>
          <cell r="E390" t="str">
            <v>041.1</v>
          </cell>
          <cell r="F390" t="str">
            <v>05831 Strawberries, uncooked or cooked by steaming or boiling in water, frozen, whether or not containing other sweetening matter</v>
          </cell>
        </row>
        <row r="391">
          <cell r="C391" t="str">
            <v>042.2</v>
          </cell>
          <cell r="E391" t="str">
            <v>041.2</v>
          </cell>
          <cell r="F391" t="str">
            <v>05832 Raspberries, blackberries, mulberries, loganberries, black, white or red currents and gooseberries, frozen, with or without added sweetening matter</v>
          </cell>
        </row>
        <row r="392">
          <cell r="C392" t="str">
            <v>042.31</v>
          </cell>
          <cell r="E392" t="str">
            <v>045.1</v>
          </cell>
          <cell r="F392" t="str">
            <v>05839 Fruit n.e.s. and nuts, uncooked or cooked by steaming or boiling water, frozen, whether or not containing added sugar or other sweeting matter</v>
          </cell>
        </row>
        <row r="393">
          <cell r="C393" t="str">
            <v>042.32</v>
          </cell>
          <cell r="E393" t="str">
            <v>043.0</v>
          </cell>
          <cell r="F393" t="str">
            <v>05892 Nuts, groundnuts and other seeds, prepared or preserved, n.e.s., whether or not containing added sugar or other sweetening matter or spirit</v>
          </cell>
        </row>
        <row r="394">
          <cell r="C394" t="str">
            <v>045.3</v>
          </cell>
          <cell r="E394" t="str">
            <v>045.2</v>
          </cell>
          <cell r="F394" t="str">
            <v>05910 Orange juice, unfermented and not containing added spirit</v>
          </cell>
        </row>
        <row r="395">
          <cell r="C395" t="str">
            <v>045.92</v>
          </cell>
          <cell r="E395" t="str">
            <v>044.1</v>
          </cell>
          <cell r="F395" t="str">
            <v>05930 Juice of any single citrus fruit, other than of orange or grapefruit, unfermented and not containing added spirit</v>
          </cell>
        </row>
        <row r="396">
          <cell r="C396" t="str">
            <v>045.91</v>
          </cell>
          <cell r="E396" t="str">
            <v>044.9</v>
          </cell>
          <cell r="F396" t="str">
            <v>05920 Grapefruit juice, unfermented and not containing added spirit</v>
          </cell>
        </row>
        <row r="397">
          <cell r="C397" t="str">
            <v>045.93</v>
          </cell>
          <cell r="E397" t="str">
            <v>042.1</v>
          </cell>
          <cell r="F397" t="str">
            <v>05991 Pineapple juice, unfermented and not containing added spirit</v>
          </cell>
        </row>
        <row r="398">
          <cell r="C398" t="str">
            <v>045.99</v>
          </cell>
          <cell r="E398" t="str">
            <v>042.2</v>
          </cell>
          <cell r="F398" t="str">
            <v>05992 Tomato juice, unfermented and not containing added spirit</v>
          </cell>
        </row>
        <row r="399">
          <cell r="C399" t="str">
            <v>046.1</v>
          </cell>
          <cell r="E399" t="str">
            <v>042.31</v>
          </cell>
          <cell r="F399" t="str">
            <v>05993 Grape juice (including grape must), unfermented and not containing added spirit</v>
          </cell>
        </row>
        <row r="400">
          <cell r="C400" t="str">
            <v>047.19</v>
          </cell>
          <cell r="E400" t="str">
            <v>042.32</v>
          </cell>
          <cell r="F400" t="str">
            <v>06111 Cane sugar, raw</v>
          </cell>
        </row>
        <row r="401">
          <cell r="C401" t="str">
            <v>047.11</v>
          </cell>
          <cell r="E401" t="str">
            <v>045.3</v>
          </cell>
          <cell r="F401" t="str">
            <v>05996 Mixtures of fruit and vegetable juices, unfermented and not containing added spirits</v>
          </cell>
        </row>
        <row r="402">
          <cell r="C402" t="str">
            <v>047.19</v>
          </cell>
          <cell r="E402" t="str">
            <v>045.92</v>
          </cell>
          <cell r="F402" t="str">
            <v>06112 Beet sugar, raw</v>
          </cell>
        </row>
        <row r="403">
          <cell r="C403" t="str">
            <v>047.19</v>
          </cell>
          <cell r="E403" t="str">
            <v>045.91</v>
          </cell>
          <cell r="F403" t="str">
            <v>06121 Cane or beet sugar containing added flavoring or coloring matter, in solid form</v>
          </cell>
        </row>
        <row r="404">
          <cell r="C404" t="str">
            <v>046.2</v>
          </cell>
          <cell r="E404" t="str">
            <v>045.93</v>
          </cell>
          <cell r="F404" t="str">
            <v>05994 Apple juice, unfermented and not containing added spirit</v>
          </cell>
        </row>
        <row r="405">
          <cell r="C405" t="str">
            <v>047.21</v>
          </cell>
          <cell r="E405" t="str">
            <v>045.99</v>
          </cell>
          <cell r="F405" t="str">
            <v>06129 Cane or beet sugar and chemically pure sucrose in solid form, n.e.s.</v>
          </cell>
        </row>
        <row r="406">
          <cell r="C406" t="str">
            <v>047.22</v>
          </cell>
          <cell r="E406" t="str">
            <v>046.1</v>
          </cell>
          <cell r="F406" t="str">
            <v>06151 Cane molasses</v>
          </cell>
        </row>
        <row r="407">
          <cell r="C407" t="str">
            <v>046.2</v>
          </cell>
          <cell r="E407" t="str">
            <v>047.19</v>
          </cell>
          <cell r="F407" t="str">
            <v>05995 Juice of any single fruit or vegetable, n.e.s., unfermented and not containing added spirit</v>
          </cell>
        </row>
        <row r="408">
          <cell r="C408" t="str">
            <v>048.13</v>
          </cell>
          <cell r="E408" t="str">
            <v>047.11</v>
          </cell>
          <cell r="F408" t="str">
            <v>06193 Glucose (dextrose) and glucose syrup, not containing fructose or containing, in the dry state, less than 20% by weight of fructose</v>
          </cell>
        </row>
        <row r="409">
          <cell r="C409" t="str">
            <v>048.13</v>
          </cell>
          <cell r="E409" t="str">
            <v>047.19</v>
          </cell>
          <cell r="F409" t="str">
            <v>06194 Glucose and glucose syrup, containing, in the dry state, at least 20% but not more than 50% by weight of fructose</v>
          </cell>
        </row>
        <row r="410">
          <cell r="C410" t="str">
            <v>048.14</v>
          </cell>
          <cell r="E410" t="str">
            <v>046.2</v>
          </cell>
          <cell r="F410" t="str">
            <v>06195 Pure fructose</v>
          </cell>
        </row>
        <row r="411">
          <cell r="C411" t="str">
            <v>048.14</v>
          </cell>
          <cell r="E411" t="str">
            <v>047.21</v>
          </cell>
          <cell r="F411" t="str">
            <v>06196 Fructose and fructose syrup, n.e.s., containing in the dry state more than 50% by weight of fructose</v>
          </cell>
        </row>
        <row r="412">
          <cell r="C412" t="str">
            <v>048.14</v>
          </cell>
          <cell r="E412" t="str">
            <v>047.22</v>
          </cell>
          <cell r="F412" t="str">
            <v>06199 Sugars, n.e.s. (including invert sugar); artificial honey; caramel</v>
          </cell>
        </row>
        <row r="413">
          <cell r="C413" t="str">
            <v>048.15</v>
          </cell>
          <cell r="E413" t="str">
            <v>047.23</v>
          </cell>
          <cell r="F413" t="str">
            <v>06210 Fruit, nuts, fruit-peel and other parts of plants, preserved by sugar or other sweetening matter (drained, glace or crystallized)</v>
          </cell>
        </row>
        <row r="414">
          <cell r="C414" t="str">
            <v>056.41</v>
          </cell>
          <cell r="E414" t="str">
            <v>048.13</v>
          </cell>
          <cell r="F414" t="str">
            <v>09899 Food preparations, n.e.s.</v>
          </cell>
        </row>
        <row r="415">
          <cell r="C415" t="str">
            <v>056.42</v>
          </cell>
          <cell r="E415" t="str">
            <v>048.13</v>
          </cell>
          <cell r="F415" t="str">
            <v>11101 Waters, including natural or artificial mineral waters and aerated waters, not containing added sugar or other sweetening matter; ice and snow</v>
          </cell>
        </row>
        <row r="416">
          <cell r="C416" t="str">
            <v>056.46</v>
          </cell>
          <cell r="E416" t="str">
            <v>048.14</v>
          </cell>
          <cell r="F416" t="str">
            <v>11211 Grape must in fermentation or with fermentation arrested otherwise than by the addition of alcohol</v>
          </cell>
        </row>
        <row r="417">
          <cell r="C417" t="str">
            <v>056.47</v>
          </cell>
          <cell r="E417" t="str">
            <v>048.14</v>
          </cell>
          <cell r="F417" t="str">
            <v>11213 Vermouth and other wines of fresh grapes flavored with plants or aromatic substances</v>
          </cell>
        </row>
        <row r="418">
          <cell r="C418" t="str">
            <v>056.48</v>
          </cell>
          <cell r="E418" t="str">
            <v>048.14</v>
          </cell>
          <cell r="F418" t="str">
            <v>11215 Sparkling wine</v>
          </cell>
        </row>
        <row r="419">
          <cell r="C419" t="str">
            <v>048.2</v>
          </cell>
          <cell r="E419" t="str">
            <v>048.15</v>
          </cell>
          <cell r="F419" t="str">
            <v>06221 Chewing gum, whether or not sugar-coated</v>
          </cell>
        </row>
        <row r="420">
          <cell r="C420" t="str">
            <v>048.2</v>
          </cell>
          <cell r="E420" t="str">
            <v>056.41</v>
          </cell>
          <cell r="F420" t="str">
            <v>06229 Sugar confectionery (including white chocolate), not containing cocoa, n.e.s.</v>
          </cell>
        </row>
        <row r="421">
          <cell r="C421" t="str">
            <v>592.11</v>
          </cell>
          <cell r="E421" t="str">
            <v>056.42</v>
          </cell>
          <cell r="F421" t="str">
            <v>68412 Aluminum alloys, unwrought</v>
          </cell>
        </row>
        <row r="422">
          <cell r="C422" t="str">
            <v>592.12</v>
          </cell>
          <cell r="E422" t="str">
            <v>056.46</v>
          </cell>
          <cell r="F422" t="str">
            <v>68421 Aluminum and aluminum alloy bars, rods and profiles</v>
          </cell>
        </row>
        <row r="423">
          <cell r="C423" t="str">
            <v>592.13</v>
          </cell>
          <cell r="E423" t="str">
            <v>056.47</v>
          </cell>
          <cell r="F423" t="str">
            <v>68422 Aluminum and aluminum alloy wire</v>
          </cell>
        </row>
        <row r="424">
          <cell r="C424" t="str">
            <v>592.14</v>
          </cell>
          <cell r="E424" t="str">
            <v>056.48</v>
          </cell>
          <cell r="F424" t="str">
            <v>68423 Aluminum and aluminum alloy plates, sheets and strip, over .2 mm thick</v>
          </cell>
        </row>
        <row r="425">
          <cell r="C425" t="str">
            <v>592.15</v>
          </cell>
          <cell r="E425" t="str">
            <v>048.2</v>
          </cell>
          <cell r="F425" t="str">
            <v>68424 Aluminum and aluminum alloy foil (whether or not printed or backed with material) not over .2 mm thick (excluding any backing)</v>
          </cell>
        </row>
        <row r="426">
          <cell r="C426" t="str">
            <v>592.16</v>
          </cell>
          <cell r="E426" t="str">
            <v>048.2</v>
          </cell>
          <cell r="F426" t="str">
            <v>68425 Aluminum powders and flakes</v>
          </cell>
        </row>
        <row r="427">
          <cell r="C427" t="str">
            <v>592.17</v>
          </cell>
          <cell r="E427" t="str">
            <v>592.11</v>
          </cell>
          <cell r="F427" t="str">
            <v>68426 Aluminum and aluminum alloy tubes and pipes</v>
          </cell>
        </row>
        <row r="428">
          <cell r="C428" t="str">
            <v>222.2</v>
          </cell>
          <cell r="E428" t="str">
            <v>592.12</v>
          </cell>
          <cell r="F428" t="str">
            <v>29254 Vegetable seeds, n.e.s.</v>
          </cell>
        </row>
        <row r="429">
          <cell r="C429" t="str">
            <v>222.11</v>
          </cell>
          <cell r="E429" t="str">
            <v>592.13</v>
          </cell>
          <cell r="F429" t="str">
            <v>29252 Seeds of forage plants, other than beet seed</v>
          </cell>
        </row>
        <row r="430">
          <cell r="C430" t="str">
            <v>222.12</v>
          </cell>
          <cell r="E430" t="str">
            <v>592.14</v>
          </cell>
          <cell r="F430" t="str">
            <v>29253 Seeds of herbaceous plants cultivated principally for their flowers</v>
          </cell>
        </row>
        <row r="431">
          <cell r="C431" t="str">
            <v>223.1</v>
          </cell>
          <cell r="E431" t="str">
            <v>592.15</v>
          </cell>
          <cell r="F431" t="str">
            <v>29294 Vegetable saps and extracts</v>
          </cell>
        </row>
        <row r="432">
          <cell r="C432" t="str">
            <v>223.4</v>
          </cell>
          <cell r="E432" t="str">
            <v>592.16</v>
          </cell>
          <cell r="F432" t="str">
            <v>29296 Mucilages and thickeners (whether or not modified), derived from vegetable products</v>
          </cell>
        </row>
        <row r="433">
          <cell r="C433" t="str">
            <v>222.61</v>
          </cell>
          <cell r="E433" t="str">
            <v>592.17</v>
          </cell>
          <cell r="F433" t="str">
            <v>29271 Cut flowers and flower buds suitable for bouquets or ornamental use, fresh, dried, dyed, bleached, impregnated or otherwise prepared</v>
          </cell>
        </row>
        <row r="434">
          <cell r="C434" t="str">
            <v>222.61</v>
          </cell>
          <cell r="E434" t="str">
            <v>222.2</v>
          </cell>
          <cell r="F434" t="str">
            <v>29272 Foliage and other parts of plants (without flowers or flower buds), grasses, mosses, etc. for bouquets or ornamental use, fresh, dried, dyed, etc.</v>
          </cell>
        </row>
        <row r="435">
          <cell r="C435" t="str">
            <v>222.4</v>
          </cell>
          <cell r="E435" t="str">
            <v>222.11</v>
          </cell>
          <cell r="F435" t="str">
            <v>29261 Bulbs, tubers, tuberous roots, corms, crowns and rhizomes, dormant, in growth or flower; chickory plants and roots n.e.s., primarily used for planting</v>
          </cell>
        </row>
        <row r="436">
          <cell r="C436" t="str">
            <v>223.2</v>
          </cell>
          <cell r="E436" t="str">
            <v>222.12</v>
          </cell>
          <cell r="F436" t="str">
            <v>29295 Pectic substances, pectinates and pectates</v>
          </cell>
        </row>
        <row r="437">
          <cell r="C437" t="str">
            <v>222.3</v>
          </cell>
          <cell r="E437" t="str">
            <v>223.1</v>
          </cell>
          <cell r="F437" t="str">
            <v>29259 Seeds, fruit and spores, n.e.s.</v>
          </cell>
        </row>
        <row r="438">
          <cell r="C438" t="str">
            <v>223.5</v>
          </cell>
          <cell r="E438" t="str">
            <v>223.4</v>
          </cell>
          <cell r="F438" t="str">
            <v>29297 Seaweeds and other algae</v>
          </cell>
        </row>
        <row r="439">
          <cell r="C439" t="str">
            <v>222.5</v>
          </cell>
          <cell r="E439" t="str">
            <v>222.61</v>
          </cell>
          <cell r="F439" t="str">
            <v>29269 Live plants, n.e.s. (including their roots), cuttings and slips; mushroom spawn</v>
          </cell>
        </row>
        <row r="440">
          <cell r="C440" t="str">
            <v>222.62</v>
          </cell>
          <cell r="E440" t="str">
            <v>222.61</v>
          </cell>
          <cell r="F440" t="str">
            <v>29292 Vegetable materials used primarily for stuffing or padding, including kapok, vegetable hair and eelgrass</v>
          </cell>
        </row>
        <row r="441">
          <cell r="C441" t="str">
            <v>222.7</v>
          </cell>
          <cell r="E441" t="str">
            <v>222.4</v>
          </cell>
          <cell r="F441" t="str">
            <v>29293 Vegetable materials used primarily in brooms and brushes, including broomcorn, piassava, couch grass and istle, whether or not in hanks or bundles</v>
          </cell>
        </row>
        <row r="442">
          <cell r="C442" t="str">
            <v>223.7</v>
          </cell>
          <cell r="E442" t="str">
            <v>222.3</v>
          </cell>
          <cell r="F442" t="str">
            <v>29299 Vegetable materials and vegetable products, n.e.s.</v>
          </cell>
        </row>
        <row r="443">
          <cell r="C443" t="str">
            <v>223.7</v>
          </cell>
          <cell r="E443" t="str">
            <v>222.5</v>
          </cell>
          <cell r="F443" t="str">
            <v>32110 Anthracite, pulverized or not, but not agglomerated</v>
          </cell>
        </row>
        <row r="444">
          <cell r="C444" t="str">
            <v>223.9</v>
          </cell>
          <cell r="E444" t="str">
            <v>222.62</v>
          </cell>
          <cell r="F444" t="str">
            <v>32121 Bituminous coal, pulverized or not, but not agglomerated</v>
          </cell>
        </row>
        <row r="445">
          <cell r="C445" t="str">
            <v>223.9</v>
          </cell>
          <cell r="E445" t="str">
            <v>223.7</v>
          </cell>
          <cell r="F445" t="str">
            <v>32122 Coal, n.e.s., pulverized or not, but not agglomerated</v>
          </cell>
        </row>
        <row r="446">
          <cell r="C446" t="str">
            <v>292.51</v>
          </cell>
          <cell r="E446" t="str">
            <v>223.7</v>
          </cell>
          <cell r="F446" t="str">
            <v>53114 Direct dyes and preparations based thereon</v>
          </cell>
        </row>
        <row r="447">
          <cell r="C447" t="str">
            <v>292.52</v>
          </cell>
          <cell r="E447" t="str">
            <v>223.9</v>
          </cell>
          <cell r="F447" t="str">
            <v>53115 Vat dyes (including those usable as pigments) and preparations based thereon</v>
          </cell>
        </row>
        <row r="448">
          <cell r="C448" t="str">
            <v>292.52</v>
          </cell>
          <cell r="E448" t="str">
            <v>223.9</v>
          </cell>
          <cell r="F448" t="str">
            <v>53116 Reactive dyes and preparations based thereon</v>
          </cell>
        </row>
        <row r="449">
          <cell r="C449" t="str">
            <v>292.52</v>
          </cell>
          <cell r="E449" t="str">
            <v>292.51</v>
          </cell>
          <cell r="F449" t="str">
            <v>53117 Pigments and preparations based thereon</v>
          </cell>
        </row>
        <row r="450">
          <cell r="C450" t="str">
            <v>292.52</v>
          </cell>
          <cell r="E450" t="str">
            <v>292.52</v>
          </cell>
          <cell r="F450" t="str">
            <v>53119 Synthetic organic coloring matter, n.e.s. (including mixtures of products provided for under subgroup 531.1), and preparations based thereon</v>
          </cell>
        </row>
        <row r="451">
          <cell r="C451" t="str">
            <v>292.52</v>
          </cell>
          <cell r="E451" t="str">
            <v>292.52</v>
          </cell>
          <cell r="F451" t="str">
            <v>53121 Synthetic organic fluorescent brightening agents or luminophores</v>
          </cell>
        </row>
        <row r="452">
          <cell r="C452" t="str">
            <v>292.52</v>
          </cell>
          <cell r="E452" t="str">
            <v>292.52</v>
          </cell>
          <cell r="F452" t="str">
            <v>53122 Color lakes; preparations based on color lakes</v>
          </cell>
        </row>
        <row r="453">
          <cell r="C453" t="str">
            <v>292.52</v>
          </cell>
          <cell r="E453" t="str">
            <v>292.52</v>
          </cell>
          <cell r="F453" t="str">
            <v>53221 Tanning extracts of vegetable origin; tannins and their salts, ethers, esters and other derivatives</v>
          </cell>
        </row>
        <row r="454">
          <cell r="C454" t="str">
            <v>292.53</v>
          </cell>
          <cell r="E454" t="str">
            <v>292.52</v>
          </cell>
          <cell r="F454" t="str">
            <v>53222 Coloring matter of vegetable or animal origin (including dyeing extracts except animal black), and preparations based thereon</v>
          </cell>
        </row>
        <row r="455">
          <cell r="C455" t="str">
            <v>292.54</v>
          </cell>
          <cell r="E455" t="str">
            <v>292.52</v>
          </cell>
          <cell r="F455" t="str">
            <v>53231 Synthetic organic tanning substances</v>
          </cell>
        </row>
        <row r="456">
          <cell r="C456" t="str">
            <v>292.59</v>
          </cell>
          <cell r="E456" t="str">
            <v>292.53</v>
          </cell>
          <cell r="F456" t="str">
            <v>53232 Inorganic tanning substances; tanning preparations; enzymatic preparations for pre-tanning</v>
          </cell>
        </row>
        <row r="457">
          <cell r="C457" t="str">
            <v>054.84</v>
          </cell>
          <cell r="E457" t="str">
            <v>292.54</v>
          </cell>
          <cell r="F457" t="str">
            <v>09813 Cooked fruit preparations, homogenized</v>
          </cell>
        </row>
        <row r="458">
          <cell r="C458" t="str">
            <v>054.84</v>
          </cell>
          <cell r="E458" t="str">
            <v>292.59</v>
          </cell>
          <cell r="F458" t="str">
            <v>09814 Homogenized composite food preparations</v>
          </cell>
        </row>
        <row r="459">
          <cell r="C459" t="str">
            <v>292.41</v>
          </cell>
          <cell r="E459" t="str">
            <v>054.84</v>
          </cell>
          <cell r="F459" t="str">
            <v>52591 Stable isotopes and their compounds, inorganic or organic, chemically defined or not</v>
          </cell>
        </row>
        <row r="460">
          <cell r="C460" t="str">
            <v>292.42</v>
          </cell>
          <cell r="E460" t="str">
            <v>054.84</v>
          </cell>
          <cell r="F460" t="str">
            <v>52595 Rare-earth metal compounds or mixtures of yttrium or scandium, inorganic or organic</v>
          </cell>
        </row>
        <row r="461">
          <cell r="C461" t="str">
            <v>292.49</v>
          </cell>
          <cell r="E461" t="str">
            <v>292.42</v>
          </cell>
          <cell r="F461" t="str">
            <v>53111 Disperse dyes and preparations based thereon</v>
          </cell>
        </row>
        <row r="462">
          <cell r="C462" t="str">
            <v>292.49</v>
          </cell>
          <cell r="E462" t="str">
            <v>292.49</v>
          </cell>
          <cell r="F462" t="str">
            <v>53112 Acid dyes and preparations based thereon; mordant dyes and preparations based thereon</v>
          </cell>
        </row>
        <row r="463">
          <cell r="C463" t="str">
            <v>292.49</v>
          </cell>
          <cell r="E463" t="str">
            <v>292.49</v>
          </cell>
          <cell r="F463" t="str">
            <v>53113 Basic dyes and preparations based thereon</v>
          </cell>
        </row>
        <row r="464">
          <cell r="C464" t="str">
            <v>054.89</v>
          </cell>
          <cell r="E464" t="str">
            <v>292.49</v>
          </cell>
          <cell r="F464" t="str">
            <v>09843 Mustard flour and meal and prepared mustard</v>
          </cell>
        </row>
        <row r="465">
          <cell r="C465" t="str">
            <v>292.97</v>
          </cell>
          <cell r="E465" t="str">
            <v>292.97</v>
          </cell>
          <cell r="F465" t="str">
            <v>54115 Vitamin e and derivatives, unmixed</v>
          </cell>
        </row>
        <row r="466">
          <cell r="C466" t="str">
            <v>054.85</v>
          </cell>
          <cell r="E466" t="str">
            <v>054.87</v>
          </cell>
          <cell r="F466" t="str">
            <v>09841 Soy sauce</v>
          </cell>
        </row>
        <row r="467">
          <cell r="C467" t="str">
            <v>054.87</v>
          </cell>
          <cell r="E467" t="str">
            <v>054.89</v>
          </cell>
          <cell r="F467" t="str">
            <v>09842 Tomato ketchup and other tomato sauces</v>
          </cell>
        </row>
        <row r="468">
          <cell r="C468" t="str">
            <v>054.89</v>
          </cell>
          <cell r="E468" t="str">
            <v>081.11</v>
          </cell>
          <cell r="F468" t="str">
            <v>09844 Vinegar and substitutes for vinegar obtained from acetic acid</v>
          </cell>
        </row>
        <row r="469">
          <cell r="C469" t="str">
            <v>054.89</v>
          </cell>
          <cell r="E469" t="str">
            <v>081.12</v>
          </cell>
          <cell r="F469" t="str">
            <v>09849 Sauces and preparations therefor, n.e.s.; mixed condiments and mixed seasonings</v>
          </cell>
        </row>
        <row r="470">
          <cell r="C470" t="str">
            <v>081.11</v>
          </cell>
          <cell r="E470" t="str">
            <v>081.13</v>
          </cell>
          <cell r="F470" t="str">
            <v>27420 Iron pyrites, unroasted</v>
          </cell>
        </row>
        <row r="471">
          <cell r="C471" t="str">
            <v>081.12</v>
          </cell>
          <cell r="E471" t="str">
            <v>292.22</v>
          </cell>
          <cell r="F471" t="str">
            <v>27711 Industrial diamonds, unworked or simply sawn, cleaved or bruted</v>
          </cell>
        </row>
        <row r="472">
          <cell r="C472" t="str">
            <v>081.13</v>
          </cell>
          <cell r="E472" t="str">
            <v>292.29</v>
          </cell>
          <cell r="F472" t="str">
            <v>27719 Industrial diamonds, worked (other than simply sawn, cleaved or bruted), n.e.s.</v>
          </cell>
        </row>
        <row r="473">
          <cell r="C473" t="str">
            <v>292.21</v>
          </cell>
          <cell r="E473" t="str">
            <v>292.94</v>
          </cell>
          <cell r="F473" t="str">
            <v>52499 Inorganic compounds n.e.s. (including distilled or conductivity water); liquid air (with rare gases or not); compressed air; amalgams, n.e.s.</v>
          </cell>
        </row>
        <row r="474">
          <cell r="C474" t="str">
            <v>292.22</v>
          </cell>
          <cell r="E474" t="str">
            <v>292.94</v>
          </cell>
          <cell r="F474" t="str">
            <v>52511 Natural uranium and its compounds; uranium alloys, dispersions, ceramic products and mixtures containing natural uranium or natural uranium compounds</v>
          </cell>
        </row>
        <row r="475">
          <cell r="C475" t="str">
            <v>292.29</v>
          </cell>
          <cell r="E475" t="str">
            <v>292.94</v>
          </cell>
          <cell r="F475" t="str">
            <v>52513 Uranium and its compounds enriched in u235; plutonium and its compounds; alloys, and other products containing enriched uranium or plutonium</v>
          </cell>
        </row>
        <row r="476">
          <cell r="C476" t="str">
            <v>292.94</v>
          </cell>
          <cell r="E476" t="str">
            <v>292.94</v>
          </cell>
          <cell r="F476" t="str">
            <v>53351 Prepared pigments, opacifiers and colors, vitrifiable enamel etc. used in ceramic, enameling and glass industry; glass frit, powder, granules or flake</v>
          </cell>
        </row>
        <row r="477">
          <cell r="C477" t="str">
            <v>292.94</v>
          </cell>
          <cell r="E477" t="str">
            <v>292.95</v>
          </cell>
          <cell r="F477" t="str">
            <v>53352 Artists' and other painters' colors, modifying tints etc., in tablets, tubes, jars, bottles, pans or similar forms or packings</v>
          </cell>
        </row>
        <row r="478">
          <cell r="C478" t="str">
            <v>292.94</v>
          </cell>
          <cell r="E478" t="str">
            <v>292.96</v>
          </cell>
          <cell r="F478" t="str">
            <v>53353 Prepared paint driers</v>
          </cell>
        </row>
        <row r="479">
          <cell r="C479" t="str">
            <v>292.94</v>
          </cell>
          <cell r="E479" t="str">
            <v>292.96</v>
          </cell>
          <cell r="F479" t="str">
            <v>53354 Glaziers' putty; grafting putty; resin cement, caulking compounds and other mastics; painters' fillings; nonrefractory surfacing preparations</v>
          </cell>
        </row>
        <row r="480">
          <cell r="C480" t="str">
            <v>292.94</v>
          </cell>
          <cell r="E480" t="str">
            <v>292.96</v>
          </cell>
          <cell r="F480" t="str">
            <v>53355 Organic composite solvents and thinners, n.e.s.; prepared paint or varnish removers</v>
          </cell>
        </row>
        <row r="481">
          <cell r="C481" t="str">
            <v>292.95</v>
          </cell>
          <cell r="E481" t="str">
            <v>292.31</v>
          </cell>
          <cell r="F481" t="str">
            <v>54111 Provitamins, unmixed</v>
          </cell>
        </row>
        <row r="482">
          <cell r="C482" t="str">
            <v>292.96</v>
          </cell>
          <cell r="E482" t="str">
            <v>292.32</v>
          </cell>
          <cell r="F482" t="str">
            <v>54112 Vitamins a and derivatives, unmixed</v>
          </cell>
        </row>
        <row r="483">
          <cell r="C483" t="str">
            <v>292.96</v>
          </cell>
          <cell r="E483" t="str">
            <v>292.39</v>
          </cell>
          <cell r="F483" t="str">
            <v>54113 Vitamins b and derivatives, unmixed</v>
          </cell>
        </row>
        <row r="484">
          <cell r="C484" t="str">
            <v>292.96</v>
          </cell>
          <cell r="E484" t="str">
            <v>263.2</v>
          </cell>
          <cell r="F484" t="str">
            <v>54114 Vitamin c and derivatives, unmixed</v>
          </cell>
        </row>
        <row r="485">
          <cell r="C485" t="str">
            <v>292.31</v>
          </cell>
          <cell r="E485" t="str">
            <v>292.99</v>
          </cell>
          <cell r="F485" t="str">
            <v>52515 Uranium and its compounds depleted in u235; thorium and its compounds; alloys, and other products containing uranium depleted in u235 or thorium</v>
          </cell>
        </row>
        <row r="486">
          <cell r="C486" t="str">
            <v>292.32</v>
          </cell>
          <cell r="E486" t="str">
            <v>411.2</v>
          </cell>
          <cell r="F486" t="str">
            <v>52517 Spent (irradiated) fuel elements (cartridges) of nuclear reactors</v>
          </cell>
        </row>
        <row r="487">
          <cell r="C487" t="str">
            <v>292.39</v>
          </cell>
          <cell r="E487" t="str">
            <v>411.32</v>
          </cell>
          <cell r="F487" t="str">
            <v>52519 Radioactive elements, isotopes and compounds, n.e.s.; alloys, other products and mixtures having these elements, isotopes or compounds; residues</v>
          </cell>
        </row>
        <row r="488">
          <cell r="C488" t="str">
            <v>292.92</v>
          </cell>
          <cell r="E488" t="str">
            <v>411.33</v>
          </cell>
          <cell r="F488" t="str">
            <v>53343 Paints and varnishes n.e.s., including enamels, lacquers and distempers; prepared water pigments used for finishing leather</v>
          </cell>
        </row>
        <row r="489">
          <cell r="C489" t="str">
            <v>292.93</v>
          </cell>
          <cell r="E489" t="str">
            <v>411.11</v>
          </cell>
          <cell r="F489" t="str">
            <v>53344 Pigments (including metallic powders and flakes) in nonaqueous media for paint manufacture; stamping foils; dyes and colors packaged for retail sale</v>
          </cell>
        </row>
        <row r="490">
          <cell r="C490" t="str">
            <v>292.99</v>
          </cell>
          <cell r="E490" t="str">
            <v>411.12</v>
          </cell>
          <cell r="F490" t="str">
            <v>54116 Vitamins n.e.s. and derivatives, unmixed</v>
          </cell>
        </row>
        <row r="491">
          <cell r="C491" t="str">
            <v>263.2</v>
          </cell>
          <cell r="E491" t="str">
            <v>411.13</v>
          </cell>
          <cell r="F491" t="str">
            <v>43110 Animal or vegetable fats and oils and their fractions processed n.e.s., and inedible mixtures or preparations of such fats and oils, n.e.s.</v>
          </cell>
        </row>
        <row r="492">
          <cell r="C492" t="str">
            <v>292.99</v>
          </cell>
          <cell r="E492" t="str">
            <v>411.35</v>
          </cell>
          <cell r="F492" t="str">
            <v>54117 Provitamin and vitamin intermixtures (including natural concentrates)</v>
          </cell>
        </row>
        <row r="493">
          <cell r="C493" t="str">
            <v>411.2</v>
          </cell>
          <cell r="E493" t="str">
            <v>411.39</v>
          </cell>
          <cell r="F493" t="str">
            <v>55351 Pre-shave, shaving or after-shave preparations</v>
          </cell>
        </row>
        <row r="494">
          <cell r="C494" t="str">
            <v>411.32</v>
          </cell>
          <cell r="E494" t="str">
            <v>421.11</v>
          </cell>
          <cell r="F494" t="str">
            <v>55353 Perfumed bath salts and other bath preparations</v>
          </cell>
        </row>
        <row r="495">
          <cell r="C495" t="str">
            <v>411.33</v>
          </cell>
          <cell r="E495" t="str">
            <v>421.19</v>
          </cell>
          <cell r="F495" t="str">
            <v>55354 Preparations for perfuming or deodorizing rooms</v>
          </cell>
        </row>
        <row r="496">
          <cell r="C496" t="str">
            <v>411.11</v>
          </cell>
          <cell r="E496" t="str">
            <v>421.31</v>
          </cell>
          <cell r="F496" t="str">
            <v>55320 Beauty or make-up skin care preparations, including sunscreen or suntan preparations; manicure and pedicure preparations</v>
          </cell>
        </row>
        <row r="497">
          <cell r="C497" t="str">
            <v>411.12</v>
          </cell>
          <cell r="E497" t="str">
            <v>421.39</v>
          </cell>
          <cell r="F497" t="str">
            <v>55330 Cosmetic or toilet preparations for use on the hair, including shampoos</v>
          </cell>
        </row>
        <row r="498">
          <cell r="C498" t="str">
            <v>411.13</v>
          </cell>
          <cell r="E498" t="str">
            <v>421.41</v>
          </cell>
          <cell r="F498" t="str">
            <v>55340 Oral or dental hygiene preparations, including denture fixative pastes and powders</v>
          </cell>
        </row>
        <row r="499">
          <cell r="C499" t="str">
            <v>411.35</v>
          </cell>
          <cell r="E499" t="str">
            <v>421.42</v>
          </cell>
          <cell r="F499" t="str">
            <v>55359 Depilatories and perfumery, cosmetic or toilet preparations, n.e.s.</v>
          </cell>
        </row>
        <row r="500">
          <cell r="C500" t="str">
            <v>411.39</v>
          </cell>
          <cell r="E500" t="str">
            <v>421.49</v>
          </cell>
          <cell r="F500" t="str">
            <v>55411 Soap and organic surface-active products in bars, cakes or shapes and paper, etc. impregnated or coated with soap or detergent, for toilet use</v>
          </cell>
        </row>
        <row r="501">
          <cell r="C501" t="str">
            <v>421.11</v>
          </cell>
          <cell r="E501" t="str">
            <v>422.21</v>
          </cell>
          <cell r="F501" t="str">
            <v>55415 Soap and organic surface-active products in bars, cakes or shapes and paper, etc. impregnated or coated with soap or detergent, not for toilet use</v>
          </cell>
        </row>
        <row r="502">
          <cell r="C502" t="str">
            <v>421.19</v>
          </cell>
          <cell r="E502" t="str">
            <v>422.29</v>
          </cell>
          <cell r="F502" t="str">
            <v>55419 Soap, n.e.s.</v>
          </cell>
        </row>
        <row r="503">
          <cell r="C503" t="str">
            <v>421.31</v>
          </cell>
          <cell r="E503" t="str">
            <v>421.51</v>
          </cell>
          <cell r="F503" t="str">
            <v>55423 Surface-active washing or cleaning preparations, n.e.s., not put up for retail sale</v>
          </cell>
        </row>
        <row r="504">
          <cell r="C504" t="str">
            <v>421.39</v>
          </cell>
          <cell r="E504" t="str">
            <v>421.59</v>
          </cell>
          <cell r="F504" t="str">
            <v>55431 Polishes, creams and similar preparations (except artificial and prepared waxes), for footwear and leather</v>
          </cell>
        </row>
        <row r="505">
          <cell r="C505" t="str">
            <v>421.41</v>
          </cell>
          <cell r="E505" t="str">
            <v>421.21</v>
          </cell>
          <cell r="F505" t="str">
            <v>55432 Polishes, creams and similar preparations (except artificial and prepared waxes), for the maintenance of wooden furniture, floors and other woodwork</v>
          </cell>
        </row>
        <row r="506">
          <cell r="C506" t="str">
            <v>421.42</v>
          </cell>
          <cell r="E506" t="str">
            <v>421.29</v>
          </cell>
          <cell r="F506" t="str">
            <v>55433 Polishes and similar preparations (except metal polishes, artificial and prepared waxes), for coachwork</v>
          </cell>
        </row>
        <row r="507">
          <cell r="C507" t="str">
            <v>421.49</v>
          </cell>
          <cell r="E507" t="str">
            <v>422.31</v>
          </cell>
          <cell r="F507" t="str">
            <v>55434 Scouring pastes, powders and other scouring preparations</v>
          </cell>
        </row>
        <row r="508">
          <cell r="C508" t="str">
            <v>422.21</v>
          </cell>
          <cell r="E508" t="str">
            <v>422.39</v>
          </cell>
          <cell r="F508" t="str">
            <v>56229 Mineral or chemical fertilizers, phosphatic, n.e.s., (imports only)</v>
          </cell>
        </row>
        <row r="509">
          <cell r="C509" t="str">
            <v>422.29</v>
          </cell>
          <cell r="E509" t="str">
            <v>422.41</v>
          </cell>
          <cell r="F509" t="str">
            <v>56231 Potassium chloride fertilizers (imports only)</v>
          </cell>
        </row>
        <row r="510">
          <cell r="C510" t="str">
            <v>421.51</v>
          </cell>
          <cell r="E510" t="str">
            <v>422.49</v>
          </cell>
          <cell r="F510" t="str">
            <v>55435 Polishes, creams and similar preparations (except artificial and prepared waxes), for glass or metal</v>
          </cell>
        </row>
        <row r="511">
          <cell r="C511" t="str">
            <v>421.59</v>
          </cell>
          <cell r="E511" t="str">
            <v>421.71</v>
          </cell>
          <cell r="F511" t="str">
            <v>56211 Ammonium nitrate fertilizers, (imports only)</v>
          </cell>
        </row>
        <row r="512">
          <cell r="C512" t="str">
            <v>421.21</v>
          </cell>
          <cell r="E512" t="str">
            <v>421.79</v>
          </cell>
          <cell r="F512" t="str">
            <v>55421 Organic surface-active agents, put up for retail sale or not</v>
          </cell>
        </row>
        <row r="513">
          <cell r="C513" t="str">
            <v>421.29</v>
          </cell>
          <cell r="E513" t="str">
            <v>421.71</v>
          </cell>
          <cell r="F513" t="str">
            <v>55422 Surface-active washing or cleaning preparations, n.e.s., put up for retail sale</v>
          </cell>
        </row>
        <row r="514">
          <cell r="C514" t="str">
            <v>422.31</v>
          </cell>
          <cell r="E514" t="str">
            <v>421.79</v>
          </cell>
          <cell r="F514" t="str">
            <v>56232 Potassium sulfate fertilizers (imports only)</v>
          </cell>
        </row>
        <row r="515">
          <cell r="C515" t="str">
            <v>422.39</v>
          </cell>
          <cell r="E515" t="str">
            <v>422.11</v>
          </cell>
          <cell r="F515" t="str">
            <v>56239 Mineral or chemical fertilizers, potassic, n.e.s., (imports only)</v>
          </cell>
        </row>
        <row r="516">
          <cell r="C516" t="str">
            <v>422.41</v>
          </cell>
          <cell r="E516" t="str">
            <v>422.19</v>
          </cell>
          <cell r="F516" t="str">
            <v>56291 Fertilizers, n.e.s., containing the three fertilizing elements nitrogen, phosphorus and potassium, (imports only)</v>
          </cell>
        </row>
        <row r="517">
          <cell r="C517" t="str">
            <v>422.49</v>
          </cell>
          <cell r="E517" t="str">
            <v>421.61</v>
          </cell>
          <cell r="F517" t="str">
            <v>56292 Mineral or chemical fertilizers, containing the two fertilizing elements phosphorus and potassium, (imports only)</v>
          </cell>
        </row>
        <row r="518">
          <cell r="C518" t="str">
            <v>421.71</v>
          </cell>
          <cell r="E518" t="str">
            <v>421.69</v>
          </cell>
          <cell r="F518" t="str">
            <v>56214 Fertilizers, double salts and mixtures of calcium nitrate and ammonium nitrate, (imports only)</v>
          </cell>
        </row>
        <row r="519">
          <cell r="C519" t="str">
            <v>421.79</v>
          </cell>
          <cell r="E519" t="str">
            <v>422.5</v>
          </cell>
          <cell r="F519" t="str">
            <v>56216 Urea fertilizers, whether or not in aqueous solution, (imports only)</v>
          </cell>
        </row>
        <row r="520">
          <cell r="C520" t="str">
            <v>421.71</v>
          </cell>
          <cell r="E520" t="str">
            <v>421.8</v>
          </cell>
          <cell r="F520" t="str">
            <v>56215 Calcium cyanamide fertilizers (imports only)</v>
          </cell>
        </row>
        <row r="521">
          <cell r="C521" t="str">
            <v>421.79</v>
          </cell>
          <cell r="E521" t="str">
            <v>422.9</v>
          </cell>
          <cell r="F521" t="str">
            <v>56217 Fertilizers, urea and ammonium nitrate mixtures in aqueous or ammoniacal solution, (imports only)</v>
          </cell>
        </row>
        <row r="522">
          <cell r="C522" t="str">
            <v>422.11</v>
          </cell>
          <cell r="E522" t="str">
            <v>431.21</v>
          </cell>
          <cell r="F522" t="str">
            <v>56221 Basic slag fertilizers (thomas slag), (imports only)</v>
          </cell>
        </row>
        <row r="523">
          <cell r="C523" t="str">
            <v>422.19</v>
          </cell>
          <cell r="E523" t="str">
            <v>431.22</v>
          </cell>
          <cell r="F523" t="str">
            <v>56222 Superphosphate fertilizers (imports only)</v>
          </cell>
        </row>
        <row r="524">
          <cell r="C524" t="str">
            <v>421.61</v>
          </cell>
          <cell r="E524" t="str">
            <v>091.01</v>
          </cell>
          <cell r="F524" t="str">
            <v>56212 Fertilizers, double salts and mixtures of ammonium sulfate and ammonium nitrate, (imports only)</v>
          </cell>
        </row>
        <row r="525">
          <cell r="C525" t="str">
            <v>421.69</v>
          </cell>
          <cell r="E525" t="str">
            <v>091.09</v>
          </cell>
          <cell r="F525" t="str">
            <v>56213 Ammonium sulfate fertilizers (imports only)</v>
          </cell>
        </row>
        <row r="526">
          <cell r="C526" t="str">
            <v>422.5</v>
          </cell>
          <cell r="E526" t="str">
            <v>431.1</v>
          </cell>
          <cell r="F526" t="str">
            <v>56293 Diammonium hydrogenorthophosphate (diammonium phosphate) fertilizers, (imports only)</v>
          </cell>
        </row>
        <row r="527">
          <cell r="C527" t="str">
            <v>422.91</v>
          </cell>
          <cell r="E527" t="str">
            <v>512.22</v>
          </cell>
          <cell r="F527" t="str">
            <v>56294 Ammonium dihydrogenorthophosphate (monoammonium phosphate) fertilz &amp; mix with diammonium hydrogenorthophosphate (diammonium phosphate), (imports only)</v>
          </cell>
        </row>
        <row r="528">
          <cell r="C528" t="str">
            <v>421.8</v>
          </cell>
          <cell r="E528" t="str">
            <v>431.41</v>
          </cell>
          <cell r="F528" t="str">
            <v>56219 Mineral or chemical fertilizers, nitrogenous, n.e.s. (include nitrogenous mixtures, n.e.s.), (imports only)</v>
          </cell>
        </row>
        <row r="529">
          <cell r="C529" t="str">
            <v>422.99</v>
          </cell>
          <cell r="E529" t="str">
            <v>431.42</v>
          </cell>
          <cell r="F529" t="str">
            <v>56295 Fertilizers, n.e.s., containing the two fertilizing elements nitrogen and phosphorus, (imports only)</v>
          </cell>
        </row>
        <row r="530">
          <cell r="C530" t="str">
            <v>431.21</v>
          </cell>
          <cell r="E530" t="str">
            <v>431.3</v>
          </cell>
          <cell r="F530" t="str">
            <v>56299 Fertilizers, n.e.s., (imports only)</v>
          </cell>
        </row>
        <row r="531">
          <cell r="C531" t="str">
            <v>431.22</v>
          </cell>
          <cell r="E531" t="str">
            <v>017.2</v>
          </cell>
          <cell r="F531" t="str">
            <v>57111 Polyethylene, having a specific gravity of less than 0.94, in primary forms</v>
          </cell>
        </row>
        <row r="532">
          <cell r="C532" t="str">
            <v>091.01</v>
          </cell>
          <cell r="E532" t="str">
            <v>098.11</v>
          </cell>
          <cell r="F532" t="str">
            <v>27897 Bitumen and asphalt, natural; asphaltites and asphaltic rocks</v>
          </cell>
        </row>
        <row r="533">
          <cell r="C533" t="str">
            <v>091.09</v>
          </cell>
          <cell r="E533" t="str">
            <v>017.3</v>
          </cell>
          <cell r="F533" t="str">
            <v>27898 Vermiculite, perlite and chlorites, unexpanded</v>
          </cell>
        </row>
        <row r="534">
          <cell r="C534" t="str">
            <v>431.1</v>
          </cell>
          <cell r="E534" t="str">
            <v>017.4</v>
          </cell>
          <cell r="F534" t="str">
            <v>56296 Fertilizers, incl those of animal or veg origin and mineral or chem elements, in tablets, etc. or in packages weighing not over 10 kg, (imports only)</v>
          </cell>
        </row>
        <row r="535">
          <cell r="C535" t="str">
            <v>512.22</v>
          </cell>
          <cell r="E535" t="str">
            <v>017.4</v>
          </cell>
          <cell r="F535" t="str">
            <v>58225 Plates, sheets, film, foil and strip of acrylic polymers, not self-adhesive and not reinforced, laminated, etc.</v>
          </cell>
        </row>
        <row r="536">
          <cell r="C536" t="str">
            <v>431.41</v>
          </cell>
          <cell r="E536" t="str">
            <v>017.4</v>
          </cell>
          <cell r="F536" t="str">
            <v>57291 Styrene-acrylonitrile (san) copolymers, in primary forms</v>
          </cell>
        </row>
        <row r="537">
          <cell r="C537" t="str">
            <v>431.42</v>
          </cell>
          <cell r="E537" t="str">
            <v>017.5</v>
          </cell>
          <cell r="F537" t="str">
            <v>57292 Acrylonitrile-butadiene-styrene (abs) copolymers, in primary forms</v>
          </cell>
        </row>
        <row r="538">
          <cell r="C538" t="str">
            <v>431.33</v>
          </cell>
          <cell r="E538" t="str">
            <v>017.5</v>
          </cell>
          <cell r="F538" t="str">
            <v>57219 Polystyrene, other than expansible, in primary forms</v>
          </cell>
        </row>
        <row r="539">
          <cell r="C539" t="str">
            <v>017.2</v>
          </cell>
          <cell r="E539" t="str">
            <v>017.5</v>
          </cell>
          <cell r="F539" t="str">
            <v>03423 Tunas, skipjack or stripe-bellied bonito, frozen, (excluding livers and roes)</v>
          </cell>
        </row>
        <row r="540">
          <cell r="C540" t="str">
            <v>098.11</v>
          </cell>
          <cell r="E540" t="str">
            <v>017.6</v>
          </cell>
          <cell r="F540" t="str">
            <v>27899 Mineral substances, n.e.s.</v>
          </cell>
        </row>
        <row r="541">
          <cell r="C541" t="str">
            <v>017.3</v>
          </cell>
          <cell r="E541" t="str">
            <v>017.9</v>
          </cell>
          <cell r="F541" t="str">
            <v>03424 Herrings, sardines, sardinella, brislings or sprats, frozen (excluding livers and roes)</v>
          </cell>
        </row>
        <row r="542">
          <cell r="C542" t="str">
            <v>017.4</v>
          </cell>
          <cell r="E542" t="str">
            <v>017.1</v>
          </cell>
          <cell r="F542" t="str">
            <v>03425 Cod, frozen (excluding livers and roes)</v>
          </cell>
        </row>
        <row r="543">
          <cell r="C543" t="str">
            <v>017.4</v>
          </cell>
          <cell r="E543" t="str">
            <v>037.11</v>
          </cell>
          <cell r="F543" t="str">
            <v>03426 Mackerel (scrombrids), frozen (excluding livers and roes)</v>
          </cell>
        </row>
        <row r="544">
          <cell r="C544" t="str">
            <v>017.4</v>
          </cell>
          <cell r="E544" t="str">
            <v>037.12</v>
          </cell>
          <cell r="F544" t="str">
            <v>03427 Hake, frozen (excluding livers and roes)</v>
          </cell>
        </row>
        <row r="545">
          <cell r="C545" t="str">
            <v>017.5</v>
          </cell>
          <cell r="E545" t="str">
            <v>037.12</v>
          </cell>
          <cell r="F545" t="str">
            <v>03428 Fish, n.e.s., frozen (excluding livers and roes)</v>
          </cell>
        </row>
        <row r="546">
          <cell r="C546" t="str">
            <v>017.5</v>
          </cell>
          <cell r="E546" t="str">
            <v>037.13</v>
          </cell>
          <cell r="F546" t="str">
            <v>03429 Fish livers and roes, frozen</v>
          </cell>
        </row>
        <row r="547">
          <cell r="C547" t="str">
            <v>017.5</v>
          </cell>
          <cell r="E547" t="str">
            <v>037.14</v>
          </cell>
          <cell r="F547" t="str">
            <v>03440 Fish fillets, frozen</v>
          </cell>
        </row>
        <row r="548">
          <cell r="C548" t="str">
            <v>017.6</v>
          </cell>
          <cell r="E548" t="str">
            <v>037.15</v>
          </cell>
          <cell r="F548" t="str">
            <v>03451 Fish fillets and other fish meat, fresh or chilled</v>
          </cell>
        </row>
        <row r="549">
          <cell r="C549" t="str">
            <v>017.9</v>
          </cell>
          <cell r="E549" t="str">
            <v>037.15</v>
          </cell>
          <cell r="F549" t="str">
            <v>03455 Fish meat (other than fillets), frozen</v>
          </cell>
        </row>
        <row r="550">
          <cell r="C550" t="str">
            <v>017.1</v>
          </cell>
          <cell r="E550" t="str">
            <v>037.16</v>
          </cell>
          <cell r="F550" t="str">
            <v>03422 Flat fish, frozen (excluding livers and roes)</v>
          </cell>
        </row>
        <row r="551">
          <cell r="C551" t="str">
            <v>037.11</v>
          </cell>
          <cell r="E551" t="str">
            <v>037.17</v>
          </cell>
          <cell r="F551" t="str">
            <v>05776 Walnuts, fresh or dried, whether or not shelled or peeled</v>
          </cell>
        </row>
        <row r="552">
          <cell r="C552" t="str">
            <v>037.12</v>
          </cell>
          <cell r="E552" t="str">
            <v>037.21</v>
          </cell>
          <cell r="F552" t="str">
            <v>05777 Chestnuts, fresh or dried, whether or not shelled or peeled</v>
          </cell>
        </row>
        <row r="553">
          <cell r="C553" t="str">
            <v>037.12</v>
          </cell>
          <cell r="E553" t="str">
            <v>037.21</v>
          </cell>
          <cell r="F553" t="str">
            <v>05778 Pistachios, fresh or dried, whether or not shelled or peeled</v>
          </cell>
        </row>
        <row r="554">
          <cell r="C554" t="str">
            <v>037.13</v>
          </cell>
          <cell r="E554" t="str">
            <v>037.21</v>
          </cell>
          <cell r="F554" t="str">
            <v>05779 Edible nuts (excluding mixtures), fresh or dried, n.e.s., whether or not shelled or peeled</v>
          </cell>
        </row>
        <row r="555">
          <cell r="C555" t="str">
            <v>037.14</v>
          </cell>
          <cell r="E555" t="str">
            <v>037.21</v>
          </cell>
          <cell r="F555" t="str">
            <v>05791 Melons (including watermelons) and papaws (papayas), fresh</v>
          </cell>
        </row>
        <row r="556">
          <cell r="C556" t="str">
            <v>037.15</v>
          </cell>
          <cell r="E556" t="str">
            <v>037.22</v>
          </cell>
          <cell r="F556" t="str">
            <v>05792 Pears and quinces, fresh</v>
          </cell>
        </row>
        <row r="557">
          <cell r="C557" t="str">
            <v>037.15</v>
          </cell>
          <cell r="E557" t="str">
            <v>061.11</v>
          </cell>
          <cell r="F557" t="str">
            <v>05793 Stone fruit, n.e.s., fresh</v>
          </cell>
        </row>
        <row r="558">
          <cell r="C558" t="str">
            <v>037.16</v>
          </cell>
          <cell r="E558" t="str">
            <v>061.12</v>
          </cell>
          <cell r="F558" t="str">
            <v>05794 Berries, fresh</v>
          </cell>
        </row>
        <row r="559">
          <cell r="C559" t="str">
            <v>037.17</v>
          </cell>
          <cell r="E559" t="str">
            <v>061.21</v>
          </cell>
          <cell r="F559" t="str">
            <v>05795 Pineapples, fresh or dried</v>
          </cell>
        </row>
        <row r="560">
          <cell r="C560" t="str">
            <v>037.21</v>
          </cell>
          <cell r="E560" t="str">
            <v>061.29</v>
          </cell>
          <cell r="F560" t="str">
            <v>05796 Dates, fresh or dried</v>
          </cell>
        </row>
        <row r="561">
          <cell r="C561" t="str">
            <v>037.21</v>
          </cell>
          <cell r="E561" t="str">
            <v>061.91</v>
          </cell>
          <cell r="F561" t="str">
            <v>05797 Avocados, guavas, mangoes and mangosteens, fresh or dried</v>
          </cell>
        </row>
        <row r="562">
          <cell r="C562" t="str">
            <v>037.21</v>
          </cell>
          <cell r="E562" t="str">
            <v>061.91</v>
          </cell>
          <cell r="F562" t="str">
            <v>05798 Fruit, fresh, n.e.s.</v>
          </cell>
        </row>
        <row r="563">
          <cell r="C563" t="str">
            <v>037.21</v>
          </cell>
          <cell r="E563" t="str">
            <v>061.92</v>
          </cell>
          <cell r="F563" t="str">
            <v>05799 Fruit, dried, n.e.s., and mixtures, n.e.s., of nuts (not including oil nuts) or dried fruit</v>
          </cell>
        </row>
        <row r="564">
          <cell r="C564" t="str">
            <v>037.22</v>
          </cell>
          <cell r="E564" t="str">
            <v>061.93</v>
          </cell>
          <cell r="F564" t="str">
            <v>05810 Jams, fruit jellies, marmalades, fruit or nut puree and fruit or nut pastes, being cooked preparations, not including homogenized preparations</v>
          </cell>
        </row>
        <row r="565">
          <cell r="C565" t="str">
            <v>061.11</v>
          </cell>
          <cell r="E565" t="str">
            <v>061.94</v>
          </cell>
          <cell r="F565" t="str">
            <v>26332 Cotton garnetted stock</v>
          </cell>
        </row>
        <row r="566">
          <cell r="C566" t="str">
            <v>061.12</v>
          </cell>
          <cell r="E566" t="str">
            <v>061.95</v>
          </cell>
          <cell r="F566" t="str">
            <v>26339 Cotton waste, n.e.s.</v>
          </cell>
        </row>
        <row r="567">
          <cell r="C567" t="str">
            <v>061.21</v>
          </cell>
          <cell r="E567" t="str">
            <v>061.96</v>
          </cell>
          <cell r="F567" t="str">
            <v>26340 Cotton, carded or combed</v>
          </cell>
        </row>
        <row r="568">
          <cell r="C568" t="str">
            <v>061.29</v>
          </cell>
          <cell r="E568" t="str">
            <v>061.99</v>
          </cell>
          <cell r="F568" t="str">
            <v>26410 Jute and other textile bast fibers, raw or retted</v>
          </cell>
        </row>
        <row r="569">
          <cell r="C569" t="str">
            <v>061.91</v>
          </cell>
          <cell r="E569" t="str">
            <v>061.51</v>
          </cell>
          <cell r="F569" t="str">
            <v>26513 Flax tow and waste (including yarn waste and garnetted stock)</v>
          </cell>
        </row>
        <row r="570">
          <cell r="C570" t="str">
            <v>061.91</v>
          </cell>
          <cell r="E570" t="str">
            <v>061.59</v>
          </cell>
          <cell r="F570" t="str">
            <v>26521 True hemp, raw or retted</v>
          </cell>
        </row>
        <row r="571">
          <cell r="C571" t="str">
            <v>061.92</v>
          </cell>
          <cell r="E571" t="str">
            <v>062.21</v>
          </cell>
          <cell r="F571" t="str">
            <v>26529 True hemp textile fibers, processed but not spun; tow and waste of true hemp (including yarn waste and garnetted stock)</v>
          </cell>
        </row>
        <row r="572">
          <cell r="C572" t="str">
            <v>061.93</v>
          </cell>
          <cell r="E572" t="str">
            <v>062.29</v>
          </cell>
          <cell r="F572" t="str">
            <v>26541 Sisal and other textile fibers of the genus agave, raw</v>
          </cell>
        </row>
        <row r="573">
          <cell r="C573" t="str">
            <v>061.94</v>
          </cell>
          <cell r="E573" t="str">
            <v>072.1</v>
          </cell>
          <cell r="F573" t="str">
            <v>26549 Sisal and other textile fibers of the genus agave, processed but not spun; tow and waste of these fibers (including yarn waste and garnetted stock)</v>
          </cell>
        </row>
        <row r="574">
          <cell r="C574" t="str">
            <v>061.95</v>
          </cell>
          <cell r="E574" t="str">
            <v>072.5</v>
          </cell>
          <cell r="F574" t="str">
            <v>26551 Abaca (manila hemp or musa textilis nee), raw</v>
          </cell>
        </row>
        <row r="575">
          <cell r="C575" t="str">
            <v>061.96</v>
          </cell>
          <cell r="E575" t="str">
            <v>072.31</v>
          </cell>
          <cell r="F575" t="str">
            <v>26559 Abaca (manila hemp or musa textilis nee), processed but not spun; tow, noils and waste of these fibers (including yarn waste and garnetted stock)</v>
          </cell>
        </row>
        <row r="576">
          <cell r="C576" t="str">
            <v>061.99</v>
          </cell>
          <cell r="E576" t="str">
            <v>072.32</v>
          </cell>
          <cell r="F576" t="str">
            <v>26571 Coconut fibers (coir), raw</v>
          </cell>
        </row>
        <row r="577">
          <cell r="C577" t="str">
            <v>061.51</v>
          </cell>
          <cell r="E577" t="str">
            <v>072.4</v>
          </cell>
          <cell r="F577" t="str">
            <v>26490 Jute and other textile bast fibers, n.e.s. processed but not spun; tow and waste of these fibers (including yarn waste and garnetted stock)</v>
          </cell>
        </row>
        <row r="578">
          <cell r="C578" t="str">
            <v>061.59</v>
          </cell>
          <cell r="E578" t="str">
            <v>072.2</v>
          </cell>
          <cell r="F578" t="str">
            <v>26511 Flax, raw or retted</v>
          </cell>
        </row>
        <row r="579">
          <cell r="C579" t="str">
            <v>062.21</v>
          </cell>
          <cell r="E579" t="str">
            <v>073.1</v>
          </cell>
          <cell r="F579" t="str">
            <v>26589 Vegetable textile fibers n.e.s., processed but not spun; tow, noils and waste of these fibers (including yarn waste and garnetted stock)</v>
          </cell>
        </row>
        <row r="580">
          <cell r="C580" t="str">
            <v>062.29</v>
          </cell>
          <cell r="E580" t="str">
            <v>073.2</v>
          </cell>
          <cell r="F580" t="str">
            <v>26651 Synthetic staple fibers of nylon or other polyamides, not carded, combed or otherwise processed for spinning</v>
          </cell>
        </row>
        <row r="581">
          <cell r="C581" t="str">
            <v>072.1</v>
          </cell>
          <cell r="E581" t="str">
            <v>073.3</v>
          </cell>
          <cell r="F581" t="str">
            <v>26672 Synthetic staple fibers of polyesters, carded, combed or otherwise processed for spinning</v>
          </cell>
        </row>
        <row r="582">
          <cell r="C582" t="str">
            <v>072.5</v>
          </cell>
          <cell r="E582" t="str">
            <v>073.3</v>
          </cell>
          <cell r="F582" t="str">
            <v>26713 Artificial staple fibers, carded, combed or otherwise processed for spinning</v>
          </cell>
        </row>
        <row r="583">
          <cell r="C583" t="str">
            <v>072.31</v>
          </cell>
          <cell r="E583" t="str">
            <v>073.9</v>
          </cell>
          <cell r="F583" t="str">
            <v>26679 Synthetic staple fibers, n.e.s., carded, combed or otherwise processed for spinning</v>
          </cell>
        </row>
        <row r="584">
          <cell r="C584" t="str">
            <v>072.32</v>
          </cell>
          <cell r="E584" t="str">
            <v>098.93</v>
          </cell>
          <cell r="F584" t="str">
            <v>26711 Artificial staple fibers, not carded, combed or otherwise processed for spinning</v>
          </cell>
        </row>
        <row r="585">
          <cell r="C585" t="str">
            <v>072.4</v>
          </cell>
          <cell r="E585" t="str">
            <v>048.5</v>
          </cell>
          <cell r="F585" t="str">
            <v>26712 Artificial filament tow</v>
          </cell>
        </row>
        <row r="586">
          <cell r="C586" t="str">
            <v>072.2</v>
          </cell>
          <cell r="E586" t="str">
            <v>098.94</v>
          </cell>
          <cell r="F586" t="str">
            <v>26673 Synthetic staple fiber of acrylic or modacrylic, carded, combed or otherwise processed for spinning</v>
          </cell>
        </row>
        <row r="587">
          <cell r="C587" t="str">
            <v>073.1</v>
          </cell>
          <cell r="E587" t="str">
            <v>048.3</v>
          </cell>
          <cell r="F587" t="str">
            <v>26721 Waste (including noils, yarn waste and garnetted stock), of synthetic fibers</v>
          </cell>
        </row>
        <row r="588">
          <cell r="C588" t="str">
            <v>073.2</v>
          </cell>
          <cell r="E588" t="str">
            <v>048.3</v>
          </cell>
          <cell r="F588" t="str">
            <v>26722 Waste (including noils, yarn waste and garnetted stock), of artificiail fibers</v>
          </cell>
        </row>
        <row r="589">
          <cell r="C589" t="str">
            <v>073.3</v>
          </cell>
          <cell r="E589" t="str">
            <v>098.91</v>
          </cell>
          <cell r="F589" t="str">
            <v>26811 Shorn wool, greasy (including fleece-washed wool), not carded or combed</v>
          </cell>
        </row>
        <row r="590">
          <cell r="C590" t="str">
            <v>073.3</v>
          </cell>
          <cell r="E590" t="str">
            <v>098.91</v>
          </cell>
          <cell r="F590" t="str">
            <v>26819 Wool, greasy, other than shorn wool (including fleece-washed wool), not carded or combed</v>
          </cell>
        </row>
        <row r="591">
          <cell r="C591" t="str">
            <v>073.9</v>
          </cell>
          <cell r="E591" t="str">
            <v>098.91</v>
          </cell>
          <cell r="F591" t="str">
            <v>26821 Wool, degreased, not carbonized, not carded or combed</v>
          </cell>
        </row>
        <row r="592">
          <cell r="C592" t="str">
            <v>098.93</v>
          </cell>
          <cell r="E592" t="str">
            <v>056.45</v>
          </cell>
          <cell r="F592" t="str">
            <v>28510 Aluminum ores and concentrates</v>
          </cell>
        </row>
        <row r="593">
          <cell r="C593" t="str">
            <v>048.5</v>
          </cell>
          <cell r="E593" t="str">
            <v>048.11</v>
          </cell>
          <cell r="F593" t="str">
            <v>07220 Cocoa powder not containing added sugar or other sweetening matter</v>
          </cell>
        </row>
        <row r="594">
          <cell r="C594" t="str">
            <v>098.94</v>
          </cell>
          <cell r="E594" t="str">
            <v>048.11</v>
          </cell>
          <cell r="F594" t="str">
            <v>28520 Alumina (aluminum oxide)</v>
          </cell>
        </row>
        <row r="595">
          <cell r="C595" t="str">
            <v>048.3</v>
          </cell>
          <cell r="E595" t="str">
            <v>048.12</v>
          </cell>
          <cell r="F595" t="str">
            <v>07111 Coffee, not roasted, not decaffeinated</v>
          </cell>
        </row>
        <row r="596">
          <cell r="C596" t="str">
            <v>048.3</v>
          </cell>
          <cell r="E596" t="str">
            <v>048.12</v>
          </cell>
          <cell r="F596" t="str">
            <v>07112 Coffee, not roasted, decaffeinated</v>
          </cell>
        </row>
        <row r="597">
          <cell r="C597" t="str">
            <v>098.91</v>
          </cell>
          <cell r="E597" t="str">
            <v>048.41</v>
          </cell>
          <cell r="F597" t="str">
            <v>28322 Cement copper (precipitated copper)</v>
          </cell>
        </row>
        <row r="598">
          <cell r="C598" t="str">
            <v>098.91</v>
          </cell>
          <cell r="E598" t="str">
            <v>048.42</v>
          </cell>
          <cell r="F598" t="str">
            <v>28410 Nickel ores and concentrates</v>
          </cell>
        </row>
        <row r="599">
          <cell r="C599" t="str">
            <v>098.91</v>
          </cell>
          <cell r="E599" t="str">
            <v>048.42</v>
          </cell>
          <cell r="F599" t="str">
            <v>28421 Nickel mattes</v>
          </cell>
        </row>
        <row r="600">
          <cell r="C600" t="str">
            <v>056.45</v>
          </cell>
          <cell r="E600" t="str">
            <v>048.42</v>
          </cell>
          <cell r="F600" t="str">
            <v>11102 Waters (including mineral and aerated waters) containing added sugar or other sweetening matter or flavored, and other nonalcoholic beverages, n.e.s.</v>
          </cell>
        </row>
        <row r="601">
          <cell r="C601" t="str">
            <v>048.11</v>
          </cell>
          <cell r="E601" t="str">
            <v>048.41</v>
          </cell>
          <cell r="F601" t="str">
            <v>06159 Beet sugar molasses and other molasses (e.g. corn molasses) resulting from the extraction or refining of sugar</v>
          </cell>
        </row>
        <row r="602">
          <cell r="C602" t="str">
            <v>048.11</v>
          </cell>
          <cell r="E602" t="str">
            <v>048.49</v>
          </cell>
          <cell r="F602" t="str">
            <v>06160 Natural honey</v>
          </cell>
        </row>
        <row r="603">
          <cell r="C603" t="str">
            <v>048.12</v>
          </cell>
          <cell r="E603" t="str">
            <v>056.71</v>
          </cell>
          <cell r="F603" t="str">
            <v>06191 Lactose and lactose syrup</v>
          </cell>
        </row>
        <row r="604">
          <cell r="C604" t="str">
            <v>048.12</v>
          </cell>
          <cell r="E604" t="str">
            <v>056.71</v>
          </cell>
          <cell r="F604" t="str">
            <v>06192 Maple sugar and maple syrup</v>
          </cell>
        </row>
        <row r="605">
          <cell r="C605" t="str">
            <v>048.41</v>
          </cell>
          <cell r="E605" t="str">
            <v>056.72</v>
          </cell>
          <cell r="F605" t="str">
            <v>07113 Coffee husks and skins</v>
          </cell>
        </row>
        <row r="606">
          <cell r="C606" t="str">
            <v>048.42</v>
          </cell>
          <cell r="E606" t="str">
            <v>056.73</v>
          </cell>
          <cell r="F606" t="str">
            <v>07131 Extracts, essences and concentrates of coffee and preparations with a basis of these products or with a basis of coffee</v>
          </cell>
        </row>
        <row r="607">
          <cell r="C607" t="str">
            <v>048.42</v>
          </cell>
          <cell r="E607" t="str">
            <v>056.74</v>
          </cell>
          <cell r="F607" t="str">
            <v>07132 Coffee substitutes containing coffee in any proportion; coffee husks and skins</v>
          </cell>
        </row>
        <row r="608">
          <cell r="C608" t="str">
            <v>048.42</v>
          </cell>
          <cell r="E608" t="str">
            <v>056.74</v>
          </cell>
          <cell r="F608" t="str">
            <v>07133 Roasted chicory and other roasted coffee substitutes (not containing coffee) and extracts, essences and concentrates thereof</v>
          </cell>
        </row>
        <row r="609">
          <cell r="C609" t="str">
            <v>048.41</v>
          </cell>
          <cell r="E609" t="str">
            <v>056.74</v>
          </cell>
          <cell r="F609" t="str">
            <v>07120 Coffee, roasted</v>
          </cell>
        </row>
        <row r="610">
          <cell r="C610" t="str">
            <v>048.49</v>
          </cell>
          <cell r="E610" t="str">
            <v>056.61</v>
          </cell>
          <cell r="F610" t="str">
            <v>07210 Cocoa beans, whole or broken, raw or roasted</v>
          </cell>
        </row>
        <row r="611">
          <cell r="C611" t="str">
            <v>056.71</v>
          </cell>
          <cell r="E611" t="str">
            <v>056.69</v>
          </cell>
          <cell r="F611" t="str">
            <v>11230 Beer made from malt (including ale, stout and porter)</v>
          </cell>
        </row>
        <row r="612">
          <cell r="C612" t="str">
            <v>056.71</v>
          </cell>
          <cell r="E612" t="str">
            <v>098.12</v>
          </cell>
          <cell r="F612" t="str">
            <v>11241 Whiskey</v>
          </cell>
        </row>
        <row r="613">
          <cell r="C613" t="str">
            <v>056.72</v>
          </cell>
          <cell r="E613" t="str">
            <v>056.76</v>
          </cell>
          <cell r="F613" t="str">
            <v>11242 Spirits obtained by distilling grape wine or grape marc</v>
          </cell>
        </row>
        <row r="614">
          <cell r="C614" t="str">
            <v>056.73</v>
          </cell>
          <cell r="E614" t="str">
            <v>056.79</v>
          </cell>
          <cell r="F614" t="str">
            <v>11243 Compound alcoholic preparations of a kind used for the manufacture of beverages</v>
          </cell>
        </row>
        <row r="615">
          <cell r="C615" t="str">
            <v>056.74</v>
          </cell>
          <cell r="E615" t="str">
            <v>056.79</v>
          </cell>
          <cell r="F615" t="str">
            <v>11244 Rum and tafia</v>
          </cell>
        </row>
        <row r="616">
          <cell r="C616" t="str">
            <v>056.74</v>
          </cell>
          <cell r="E616" t="str">
            <v>056.79</v>
          </cell>
          <cell r="F616" t="str">
            <v>11245 Gin and geneva</v>
          </cell>
        </row>
        <row r="617">
          <cell r="C617" t="str">
            <v>056.74</v>
          </cell>
          <cell r="E617" t="str">
            <v>056.79</v>
          </cell>
          <cell r="F617" t="str">
            <v>11249 Spirits and distilled alcoholic beverages, n.e.s.</v>
          </cell>
        </row>
        <row r="618">
          <cell r="C618" t="str">
            <v>056.61</v>
          </cell>
          <cell r="E618" t="str">
            <v>056.79</v>
          </cell>
          <cell r="F618" t="str">
            <v>11217 Wine of fresh grapes (other than sparkling wine); grape must with fermentation arrested by the addition of alcohol</v>
          </cell>
        </row>
        <row r="619">
          <cell r="C619" t="str">
            <v>056.69</v>
          </cell>
          <cell r="E619" t="str">
            <v>056.77</v>
          </cell>
          <cell r="F619" t="str">
            <v>11220 Fermented beverages, n.e.s. (including cider, perry and mead)</v>
          </cell>
        </row>
        <row r="620">
          <cell r="C620" t="str">
            <v>098.12</v>
          </cell>
          <cell r="E620" t="str">
            <v>056.79</v>
          </cell>
          <cell r="F620" t="str">
            <v>28140 Roasted iron pyrites (pyrites cinders), whether or not agglomerated</v>
          </cell>
        </row>
        <row r="621">
          <cell r="C621" t="str">
            <v>056.76</v>
          </cell>
          <cell r="E621" t="str">
            <v>056.79</v>
          </cell>
          <cell r="F621" t="str">
            <v>12110 Tobacco, not stemmed/stripped</v>
          </cell>
        </row>
        <row r="622">
          <cell r="C622" t="str">
            <v>056.79</v>
          </cell>
          <cell r="E622" t="str">
            <v>062.1</v>
          </cell>
          <cell r="F622" t="str">
            <v>12130 Tobacco refuse</v>
          </cell>
        </row>
        <row r="623">
          <cell r="C623" t="str">
            <v>056.79</v>
          </cell>
          <cell r="E623" t="str">
            <v>098.13</v>
          </cell>
          <cell r="F623" t="str">
            <v>12210 Cigars, cheroots and cigarillos, containing tobacco</v>
          </cell>
        </row>
        <row r="624">
          <cell r="C624" t="str">
            <v>056.79</v>
          </cell>
          <cell r="E624" t="str">
            <v>058.1</v>
          </cell>
          <cell r="F624" t="str">
            <v>12220 Cigarettes containing tobacco</v>
          </cell>
        </row>
        <row r="625">
          <cell r="C625" t="str">
            <v>056.79</v>
          </cell>
          <cell r="E625" t="str">
            <v>058.1</v>
          </cell>
          <cell r="F625" t="str">
            <v>12231 Cigars, cheroots, cigarillos and cigarettes, of tobacco substitutes</v>
          </cell>
        </row>
        <row r="626">
          <cell r="C626" t="str">
            <v>056.79</v>
          </cell>
          <cell r="E626" t="str">
            <v>058.92</v>
          </cell>
          <cell r="F626" t="str">
            <v>12232 Smoking tobacco, whether or not containing tobacco substitutes</v>
          </cell>
        </row>
        <row r="627">
          <cell r="C627" t="str">
            <v>056.77</v>
          </cell>
          <cell r="E627" t="str">
            <v>058.92</v>
          </cell>
          <cell r="F627" t="str">
            <v>12120 Tobacco, wholly or partly stemmed/stripped</v>
          </cell>
        </row>
        <row r="628">
          <cell r="C628" t="str">
            <v>056.79</v>
          </cell>
          <cell r="E628" t="str">
            <v>058.93</v>
          </cell>
          <cell r="F628" t="str">
            <v>12239 Manufactured tobacco, extracts and essence, n.e.s.</v>
          </cell>
        </row>
        <row r="629">
          <cell r="C629" t="str">
            <v>062.1</v>
          </cell>
          <cell r="E629" t="str">
            <v>058.94</v>
          </cell>
          <cell r="F629" t="str">
            <v>26579 Coconut fibers (coir), processed but not spun; tow, noils and waste of the se fibers (including yarn waste and garnetted stock)</v>
          </cell>
        </row>
        <row r="630">
          <cell r="C630" t="str">
            <v>098.13</v>
          </cell>
          <cell r="E630" t="str">
            <v>058.96</v>
          </cell>
          <cell r="F630" t="str">
            <v>28150 Iron ore and concentrates, not agglomerated</v>
          </cell>
        </row>
        <row r="631">
          <cell r="C631" t="str">
            <v>058.1</v>
          </cell>
          <cell r="E631" t="str">
            <v>058.95</v>
          </cell>
          <cell r="F631" t="str">
            <v>24501 Fuel wood, in logs, in billets, in twigs, in faggots or in similar forms (excluding wood waste)</v>
          </cell>
        </row>
        <row r="632">
          <cell r="C632" t="str">
            <v>058.1</v>
          </cell>
          <cell r="E632" t="str">
            <v>058.95</v>
          </cell>
          <cell r="F632" t="str">
            <v>24502 Wood charcoal (including shell or nut charcoal), whether or not agglomerat ed</v>
          </cell>
        </row>
        <row r="633">
          <cell r="C633" t="str">
            <v>058.92</v>
          </cell>
          <cell r="E633" t="str">
            <v>058.95</v>
          </cell>
          <cell r="F633" t="str">
            <v>24752 Nonconiferous wood, n.e.s., in the rough or roughly squared, but not treated with paint, stains or preservatives</v>
          </cell>
        </row>
        <row r="634">
          <cell r="C634" t="str">
            <v>058.92</v>
          </cell>
          <cell r="E634" t="str">
            <v>058.96</v>
          </cell>
          <cell r="F634" t="str">
            <v>24811 Railway or tramway sleepers (cross-ties) of wood, not impregnated</v>
          </cell>
        </row>
        <row r="635">
          <cell r="C635" t="str">
            <v>058.93</v>
          </cell>
          <cell r="E635" t="str">
            <v>058.96</v>
          </cell>
          <cell r="F635" t="str">
            <v>24819 Railway or tramway sleepers (cross-ties) of wood, n.e.s.</v>
          </cell>
        </row>
        <row r="636">
          <cell r="C636" t="str">
            <v>058.94</v>
          </cell>
          <cell r="E636" t="str">
            <v>058.97</v>
          </cell>
          <cell r="F636" t="str">
            <v>24820 Wood of coniferous species, sawn or chipped lengthwise, sliced or peeled, whether or not planed, sanded or finger-jointed, over 6 mm thick</v>
          </cell>
        </row>
        <row r="637">
          <cell r="C637" t="str">
            <v>058.96</v>
          </cell>
          <cell r="E637" t="str">
            <v>058.96</v>
          </cell>
          <cell r="F637" t="str">
            <v>25111 Waste and scrap of unbleached kraft paper or paperboard or of corrugated paper of paperboard</v>
          </cell>
        </row>
        <row r="638">
          <cell r="C638" t="str">
            <v>058.95</v>
          </cell>
          <cell r="E638" t="str">
            <v>059.1</v>
          </cell>
          <cell r="F638" t="str">
            <v>24830 Coniferous wood (including strips etc. for parquet flooring, unassembled), continuously shaped (grooved, etc.) along any of its edges or faces</v>
          </cell>
        </row>
        <row r="639">
          <cell r="C639" t="str">
            <v>058.95</v>
          </cell>
          <cell r="E639" t="str">
            <v>059.1</v>
          </cell>
          <cell r="F639" t="str">
            <v>24840 Wood of nonconiferous species, sawn or chipped lengthwise, sliced or peele d, whether or not planed, sanded or finger-jointed, over 6 mm thick</v>
          </cell>
        </row>
        <row r="640">
          <cell r="C640" t="str">
            <v>058.95</v>
          </cell>
          <cell r="E640" t="str">
            <v>059.1</v>
          </cell>
          <cell r="F640" t="str">
            <v>24850 Nonconiferous wood (including strips etc. for parquet flooring, unassembled) continously shaped (grooved, etc.) along any of its edges or faces</v>
          </cell>
        </row>
        <row r="641">
          <cell r="C641" t="str">
            <v>058.96</v>
          </cell>
          <cell r="E641" t="str">
            <v>059.2</v>
          </cell>
          <cell r="F641" t="str">
            <v>25112 Waste and scrap of other paper of paperboard made mainly of bleached chemical pulp, not colored in the mass</v>
          </cell>
        </row>
        <row r="642">
          <cell r="C642" t="str">
            <v>058.96</v>
          </cell>
          <cell r="E642" t="str">
            <v>059.2</v>
          </cell>
          <cell r="F642" t="str">
            <v>25113 Waste and scrap of paper of paperboard made mainly of mechanical pulp (e.g., newspapers, journals and similar printed matter)</v>
          </cell>
        </row>
        <row r="643">
          <cell r="C643" t="str">
            <v>058.97</v>
          </cell>
          <cell r="E643" t="str">
            <v>059.3</v>
          </cell>
          <cell r="F643" t="str">
            <v>25120 Mechanical wood pulp</v>
          </cell>
        </row>
        <row r="644">
          <cell r="C644" t="str">
            <v>058.96</v>
          </cell>
          <cell r="E644" t="str">
            <v>059.3</v>
          </cell>
          <cell r="F644" t="str">
            <v>25119 Waste and scrap of paper and paperboard, n.e.s. (including unsorted waste and scrap)</v>
          </cell>
        </row>
        <row r="645">
          <cell r="C645" t="str">
            <v>059.1</v>
          </cell>
          <cell r="E645" t="str">
            <v>059.91</v>
          </cell>
          <cell r="F645" t="str">
            <v>25130 Chemical wood pulp, dissolving grades</v>
          </cell>
        </row>
        <row r="646">
          <cell r="C646" t="str">
            <v>059.1</v>
          </cell>
          <cell r="E646" t="str">
            <v>059.91</v>
          </cell>
          <cell r="F646" t="str">
            <v>25141 Chemical wood pulp, coniferous, soda or sulfate, other than dissolving grades, unbleached</v>
          </cell>
        </row>
        <row r="647">
          <cell r="C647" t="str">
            <v>059.1</v>
          </cell>
          <cell r="E647" t="str">
            <v>059.92</v>
          </cell>
          <cell r="F647" t="str">
            <v>25142 Chemical wood pulp, nonconiferous, soda or sulfate, other than dissolving grades, unbleached</v>
          </cell>
        </row>
        <row r="648">
          <cell r="C648" t="str">
            <v>059.2</v>
          </cell>
          <cell r="E648" t="str">
            <v>059.93</v>
          </cell>
          <cell r="F648" t="str">
            <v>25151 Chemical wood pulp, coniferous, soda or sulfate, semibleached or bleached (other than dissolving grades)</v>
          </cell>
        </row>
        <row r="649">
          <cell r="C649" t="str">
            <v>059.2</v>
          </cell>
          <cell r="E649" t="str">
            <v>059.93</v>
          </cell>
          <cell r="F649" t="str">
            <v>25152 Chemical wood pulp, nonconiferous, soda or sulfate, semibleached or bleached (other than dissolving grades)</v>
          </cell>
        </row>
        <row r="650">
          <cell r="C650" t="str">
            <v>059.3</v>
          </cell>
          <cell r="E650" t="str">
            <v>059.94</v>
          </cell>
          <cell r="F650" t="str">
            <v>25161 Chemical wood pulp, sulfite (other than dissolving grades), unbleached</v>
          </cell>
        </row>
        <row r="651">
          <cell r="C651" t="str">
            <v>059.3</v>
          </cell>
          <cell r="E651" t="str">
            <v>059.94</v>
          </cell>
          <cell r="F651" t="str">
            <v>25162 Chemical wood pulp, sulfite (other than dissolving grades), semibleached or bleached</v>
          </cell>
        </row>
        <row r="652">
          <cell r="C652" t="str">
            <v>059.91</v>
          </cell>
          <cell r="E652" t="str">
            <v>059.95</v>
          </cell>
          <cell r="F652" t="str">
            <v>25191 Semichemical wood pulp</v>
          </cell>
        </row>
        <row r="653">
          <cell r="C653" t="str">
            <v>059.91</v>
          </cell>
          <cell r="E653" t="str">
            <v>059.96</v>
          </cell>
          <cell r="F653" t="str">
            <v>25192 Pulps of fibrous cellulosic material, other than semichemical wood pulp</v>
          </cell>
        </row>
        <row r="654">
          <cell r="C654" t="str">
            <v>059.92</v>
          </cell>
          <cell r="E654" t="str">
            <v>071.31</v>
          </cell>
          <cell r="F654" t="str">
            <v>26130 Raw silk (not thrown)</v>
          </cell>
        </row>
        <row r="655">
          <cell r="C655" t="str">
            <v>059.93</v>
          </cell>
          <cell r="E655" t="str">
            <v>071.31</v>
          </cell>
          <cell r="F655" t="str">
            <v>26141 Silkworm cocoons suitable for reeling</v>
          </cell>
        </row>
        <row r="656">
          <cell r="C656" t="str">
            <v>059.93</v>
          </cell>
          <cell r="E656" t="str">
            <v>074.32</v>
          </cell>
          <cell r="F656" t="str">
            <v>26142 Silk waste (including cocoons unsuitable for reeling, yarn waste and garnetted stock) not carded or combed</v>
          </cell>
        </row>
        <row r="657">
          <cell r="C657" t="str">
            <v>059.94</v>
          </cell>
          <cell r="E657" t="str">
            <v>071.33</v>
          </cell>
          <cell r="F657" t="str">
            <v>26149 Silk waste, n.e.s.</v>
          </cell>
        </row>
        <row r="658">
          <cell r="C658" t="str">
            <v>059.94</v>
          </cell>
          <cell r="E658" t="str">
            <v>098.6</v>
          </cell>
          <cell r="F658" t="str">
            <v>26310 Cotton (other than linters), not carded or combed</v>
          </cell>
        </row>
        <row r="659">
          <cell r="C659" t="str">
            <v>059.95</v>
          </cell>
          <cell r="E659" t="str">
            <v>098.6</v>
          </cell>
          <cell r="F659" t="str">
            <v>26320 Cotton linters</v>
          </cell>
        </row>
        <row r="660">
          <cell r="C660" t="str">
            <v>059.96</v>
          </cell>
          <cell r="E660" t="str">
            <v>098.6</v>
          </cell>
          <cell r="F660" t="str">
            <v>26331 Cotton yarn waste (including cotton thread waste)</v>
          </cell>
        </row>
        <row r="661">
          <cell r="C661" t="str">
            <v>071.31</v>
          </cell>
          <cell r="E661" t="str">
            <v>098.41</v>
          </cell>
          <cell r="F661" t="str">
            <v>26662 Synthetic filament tow of polyesters</v>
          </cell>
        </row>
        <row r="662">
          <cell r="C662" t="str">
            <v>071.31</v>
          </cell>
          <cell r="E662" t="str">
            <v>098.42</v>
          </cell>
          <cell r="F662" t="str">
            <v>26663 Synthetic filament tow of acrylic or modacrylic</v>
          </cell>
        </row>
        <row r="663">
          <cell r="C663" t="str">
            <v>074.32</v>
          </cell>
          <cell r="E663" t="str">
            <v>098.43</v>
          </cell>
          <cell r="F663" t="str">
            <v>26863 Noils of wool or of fine animal hair, not garnetted</v>
          </cell>
        </row>
        <row r="664">
          <cell r="C664" t="str">
            <v>071.33</v>
          </cell>
          <cell r="E664" t="str">
            <v>098.49</v>
          </cell>
          <cell r="F664" t="str">
            <v>26671 Synthetic staple fibers of nylon or other polyamides, carded, combed or otherwise processed for spinning</v>
          </cell>
        </row>
        <row r="665">
          <cell r="C665" t="str">
            <v>098.6</v>
          </cell>
          <cell r="E665" t="str">
            <v>098.5</v>
          </cell>
          <cell r="F665" t="str">
            <v>28239 Ferrous waste and scrap, n.e.s.</v>
          </cell>
        </row>
        <row r="666">
          <cell r="C666" t="str">
            <v>098.6</v>
          </cell>
          <cell r="E666" t="str">
            <v>098.14</v>
          </cell>
          <cell r="F666" t="str">
            <v>28310 Copper ores and concentrates</v>
          </cell>
        </row>
        <row r="667">
          <cell r="C667" t="str">
            <v>098.6</v>
          </cell>
          <cell r="E667" t="str">
            <v>022.33</v>
          </cell>
          <cell r="F667" t="str">
            <v>28321 Copper mattes</v>
          </cell>
        </row>
        <row r="668">
          <cell r="C668" t="str">
            <v>098.41</v>
          </cell>
          <cell r="E668" t="str">
            <v>098.99</v>
          </cell>
          <cell r="F668" t="str">
            <v>28210 Waste and scrap of cast iron</v>
          </cell>
        </row>
        <row r="669">
          <cell r="C669" t="str">
            <v>098.42</v>
          </cell>
          <cell r="E669" t="str">
            <v>098.99</v>
          </cell>
          <cell r="F669" t="str">
            <v>28221 Waste and scrap of stainless steel</v>
          </cell>
        </row>
        <row r="670">
          <cell r="C670" t="str">
            <v>098.43</v>
          </cell>
          <cell r="E670" t="str">
            <v>111.01</v>
          </cell>
          <cell r="F670" t="str">
            <v>28229 Waste and scrap of alloy steel other than stainless</v>
          </cell>
        </row>
        <row r="671">
          <cell r="C671" t="str">
            <v>098.49</v>
          </cell>
          <cell r="E671" t="str">
            <v>111.01</v>
          </cell>
          <cell r="F671" t="str">
            <v>28232 Ferrous metal turnings, shavings, chips, milling waste, trimmings and stampings, whether or not in bundles</v>
          </cell>
        </row>
        <row r="672">
          <cell r="C672" t="str">
            <v>098.5</v>
          </cell>
          <cell r="E672" t="str">
            <v>111.02</v>
          </cell>
          <cell r="F672" t="str">
            <v>28233 Remelting ingots of iron or steel</v>
          </cell>
        </row>
        <row r="673">
          <cell r="C673" t="str">
            <v>098.14</v>
          </cell>
          <cell r="E673" t="str">
            <v>111.02</v>
          </cell>
          <cell r="F673" t="str">
            <v>28160 Iron ore agglomerates (sinters, pellets, briquettes, etc.)</v>
          </cell>
        </row>
        <row r="674">
          <cell r="C674" t="str">
            <v>022.33</v>
          </cell>
          <cell r="E674" t="str">
            <v>112.3</v>
          </cell>
          <cell r="F674" t="str">
            <v>03620 Crustaceans, other than frozen</v>
          </cell>
        </row>
        <row r="675">
          <cell r="C675" t="str">
            <v>098.99</v>
          </cell>
          <cell r="E675" t="str">
            <v>112.15</v>
          </cell>
          <cell r="F675" t="str">
            <v>28610 Uranium ores and concentrates</v>
          </cell>
        </row>
        <row r="676">
          <cell r="C676" t="str">
            <v>098.99</v>
          </cell>
          <cell r="E676" t="str">
            <v>112.17</v>
          </cell>
          <cell r="F676" t="str">
            <v>28620 Thorium ores and concentrates</v>
          </cell>
        </row>
        <row r="677">
          <cell r="C677" t="str">
            <v>111.01</v>
          </cell>
          <cell r="E677" t="str">
            <v>112.17</v>
          </cell>
          <cell r="F677" t="str">
            <v>28740 Lead ores and concentrates</v>
          </cell>
        </row>
        <row r="678">
          <cell r="C678" t="str">
            <v>111.01</v>
          </cell>
          <cell r="E678" t="str">
            <v>112.11</v>
          </cell>
          <cell r="F678" t="str">
            <v>28750 Zinc ores and concentrates</v>
          </cell>
        </row>
        <row r="679">
          <cell r="C679" t="str">
            <v>111.01</v>
          </cell>
          <cell r="E679" t="str">
            <v>112.13</v>
          </cell>
          <cell r="F679" t="str">
            <v>28760 Tin ores and concentrates</v>
          </cell>
        </row>
        <row r="680">
          <cell r="C680" t="str">
            <v>111.02</v>
          </cell>
          <cell r="E680" t="str">
            <v>112.13</v>
          </cell>
          <cell r="F680" t="str">
            <v>28770 Manganese ores and concentrates (including manganiferous iron ores and concentrates with a manganese content of 20% or more calculated on dry weight)</v>
          </cell>
        </row>
        <row r="681">
          <cell r="C681" t="str">
            <v>111.02</v>
          </cell>
          <cell r="E681" t="str">
            <v>112.2</v>
          </cell>
          <cell r="F681" t="str">
            <v>28781 Molybdenum ores and concentrates, roasted</v>
          </cell>
        </row>
        <row r="682">
          <cell r="C682" t="str">
            <v>112.3</v>
          </cell>
          <cell r="E682" t="str">
            <v>512.15</v>
          </cell>
          <cell r="F682" t="str">
            <v>28799 Base metal ores and concentrates, n.e.s.</v>
          </cell>
        </row>
        <row r="683">
          <cell r="C683" t="str">
            <v>112.15</v>
          </cell>
          <cell r="E683" t="str">
            <v>512.16</v>
          </cell>
          <cell r="F683" t="str">
            <v>28785 Niobium, tantalum or vanadium ores and concentrates</v>
          </cell>
        </row>
        <row r="684">
          <cell r="C684" t="str">
            <v>112.17</v>
          </cell>
          <cell r="E684" t="str">
            <v>112.42</v>
          </cell>
          <cell r="F684" t="str">
            <v>28791 Chromium ores and concentrates</v>
          </cell>
        </row>
        <row r="685">
          <cell r="C685" t="str">
            <v>112.17</v>
          </cell>
          <cell r="E685" t="str">
            <v>112.41</v>
          </cell>
          <cell r="F685" t="str">
            <v>28792 Tungstun (or wolfram) ores and concentrates</v>
          </cell>
        </row>
        <row r="686">
          <cell r="C686" t="str">
            <v>112.11</v>
          </cell>
          <cell r="E686" t="str">
            <v>112.44</v>
          </cell>
          <cell r="F686" t="str">
            <v>28782 Molybdenum ores and concentrates, other than roasted</v>
          </cell>
        </row>
        <row r="687">
          <cell r="C687" t="str">
            <v>112.13</v>
          </cell>
          <cell r="E687" t="str">
            <v>112.45</v>
          </cell>
          <cell r="F687" t="str">
            <v>28783 Titanium ores and concentrates</v>
          </cell>
        </row>
        <row r="688">
          <cell r="C688" t="str">
            <v>112.13</v>
          </cell>
          <cell r="E688" t="str">
            <v>112.49</v>
          </cell>
          <cell r="F688" t="str">
            <v>28784 Zirconium ores and concentrates</v>
          </cell>
        </row>
        <row r="689">
          <cell r="C689" t="str">
            <v>112.2</v>
          </cell>
          <cell r="E689" t="str">
            <v>112.49</v>
          </cell>
          <cell r="F689" t="str">
            <v>28793 Cobalt ores and concentrates</v>
          </cell>
        </row>
        <row r="690">
          <cell r="C690" t="str">
            <v>512.15</v>
          </cell>
          <cell r="E690" t="str">
            <v>112.49</v>
          </cell>
          <cell r="F690" t="str">
            <v>58150 Tubes, pipes and hoses, n.e.s. of plastics, not reinforced or otherwise combined with other materials, with fittings</v>
          </cell>
        </row>
        <row r="691">
          <cell r="C691" t="str">
            <v>512.16</v>
          </cell>
          <cell r="E691" t="str">
            <v>098.44</v>
          </cell>
          <cell r="F691" t="str">
            <v>58160 Tubes, pipes and hoses of plastics, n.e.s.</v>
          </cell>
        </row>
        <row r="692">
          <cell r="C692" t="str">
            <v>112.42</v>
          </cell>
          <cell r="E692" t="str">
            <v>081.41</v>
          </cell>
          <cell r="F692" t="str">
            <v>28821 Copper waste and scrap</v>
          </cell>
        </row>
        <row r="693">
          <cell r="C693" t="str">
            <v>112.41</v>
          </cell>
          <cell r="E693" t="str">
            <v>081.42</v>
          </cell>
          <cell r="F693" t="str">
            <v>28810 Ash and residues (other than from manufacture of iron or steel) containing metals and metallic compounds,n.e.s.</v>
          </cell>
        </row>
        <row r="694">
          <cell r="C694" t="str">
            <v>112.44</v>
          </cell>
          <cell r="E694" t="str">
            <v>081.24</v>
          </cell>
          <cell r="F694" t="str">
            <v>28822 Nickel waste and scrap</v>
          </cell>
        </row>
        <row r="695">
          <cell r="C695" t="str">
            <v>112.45</v>
          </cell>
          <cell r="E695" t="str">
            <v>081.26</v>
          </cell>
          <cell r="F695" t="str">
            <v>28823 Aluminum waste and scrap</v>
          </cell>
        </row>
        <row r="696">
          <cell r="C696" t="str">
            <v>112.49</v>
          </cell>
          <cell r="E696" t="str">
            <v>081.29</v>
          </cell>
          <cell r="F696" t="str">
            <v>28824 Lead waste and scrap</v>
          </cell>
        </row>
        <row r="697">
          <cell r="C697" t="str">
            <v>112.49</v>
          </cell>
          <cell r="E697" t="str">
            <v>081.23</v>
          </cell>
          <cell r="F697" t="str">
            <v>28825 Zinc waste and scrap (other than dust)</v>
          </cell>
        </row>
        <row r="698">
          <cell r="C698" t="str">
            <v>112.49</v>
          </cell>
          <cell r="E698" t="str">
            <v>081.51</v>
          </cell>
          <cell r="F698" t="str">
            <v>28826 Tin waste and scrap</v>
          </cell>
        </row>
        <row r="699">
          <cell r="C699" t="str">
            <v>098.44</v>
          </cell>
          <cell r="E699" t="str">
            <v>081.52</v>
          </cell>
          <cell r="F699" t="str">
            <v>28231 Waste and scrap of tinned iron or steel</v>
          </cell>
        </row>
        <row r="700">
          <cell r="C700" t="str">
            <v>081.41</v>
          </cell>
          <cell r="E700" t="str">
            <v>081.53</v>
          </cell>
          <cell r="F700" t="str">
            <v>27862 Slag (other than granulated), dross, scalings and other waste from the manufacture of iron or steel</v>
          </cell>
        </row>
        <row r="701">
          <cell r="C701" t="str">
            <v>081.42</v>
          </cell>
          <cell r="E701" t="str">
            <v>081.31</v>
          </cell>
          <cell r="F701" t="str">
            <v>27869 Slag and ash, n.e.s., including seaweed ash (kelp)</v>
          </cell>
        </row>
        <row r="702">
          <cell r="C702" t="str">
            <v>081.24</v>
          </cell>
          <cell r="E702" t="str">
            <v>081.32</v>
          </cell>
          <cell r="F702" t="str">
            <v>27729 Pumice stone; emery; natural corundum, natural garnet and other natural abrasives, other than crude, whether or not heat-treated</v>
          </cell>
        </row>
        <row r="703">
          <cell r="C703" t="str">
            <v>081.25</v>
          </cell>
          <cell r="E703" t="str">
            <v>081.33</v>
          </cell>
          <cell r="F703" t="str">
            <v>27822 Graphite, natural</v>
          </cell>
        </row>
        <row r="704">
          <cell r="C704" t="str">
            <v>081.26</v>
          </cell>
          <cell r="E704" t="str">
            <v>081.34</v>
          </cell>
          <cell r="F704" t="str">
            <v>27823 Dolomite (calcined or not), including roughly trimmed or cut into blocks or slabs and agglomerated dolomite</v>
          </cell>
        </row>
        <row r="705">
          <cell r="C705" t="str">
            <v>081.29</v>
          </cell>
          <cell r="E705" t="str">
            <v>081.35</v>
          </cell>
          <cell r="F705" t="str">
            <v>27824 Natural magnesium carbonate (magnesite)</v>
          </cell>
        </row>
        <row r="706">
          <cell r="C706" t="str">
            <v>081.23</v>
          </cell>
          <cell r="E706" t="str">
            <v>081.36</v>
          </cell>
          <cell r="F706" t="str">
            <v>27722 Pumice stone; emery; natural corundum, natural garnet and other natural abrasives, crude or in irregular pieces, including crushed pumice (bimskies)</v>
          </cell>
        </row>
        <row r="707">
          <cell r="C707" t="str">
            <v>081.51</v>
          </cell>
          <cell r="E707" t="str">
            <v>081.36</v>
          </cell>
          <cell r="F707" t="str">
            <v>27891 Chalk (crude natural calcium carbonate)</v>
          </cell>
        </row>
        <row r="708">
          <cell r="C708" t="str">
            <v>081.52</v>
          </cell>
          <cell r="E708" t="str">
            <v>081.37</v>
          </cell>
          <cell r="F708" t="str">
            <v>27892 Natural barium sulfate (barytes); natural barium carbonate (witherite), whether or not calcined (excluding purified barium oxide)</v>
          </cell>
        </row>
        <row r="709">
          <cell r="C709" t="str">
            <v>081.53</v>
          </cell>
          <cell r="E709" t="str">
            <v>081.38</v>
          </cell>
          <cell r="F709" t="str">
            <v>27893 Steatite, natural, whether or not roughly trimmed or merely cut, by sawing or otherwise, into blocks or slabs of square or rectangular shape; talc</v>
          </cell>
        </row>
        <row r="710">
          <cell r="C710" t="str">
            <v>081.31</v>
          </cell>
          <cell r="E710" t="str">
            <v>081.39</v>
          </cell>
          <cell r="F710" t="str">
            <v>27825 Fused magnesia; dead-burned (sintered) magnesia; other magnesium oxide, whether or not pure</v>
          </cell>
        </row>
        <row r="711">
          <cell r="C711" t="str">
            <v>081.32</v>
          </cell>
          <cell r="E711" t="str">
            <v>081.94</v>
          </cell>
          <cell r="F711" t="str">
            <v>27826 Kaolin and other kaolinic clays, whether or not calcined</v>
          </cell>
        </row>
        <row r="712">
          <cell r="C712" t="str">
            <v>081.33</v>
          </cell>
          <cell r="E712" t="str">
            <v>081.19</v>
          </cell>
          <cell r="F712" t="str">
            <v>27827 Bentonite</v>
          </cell>
        </row>
        <row r="713">
          <cell r="C713" t="str">
            <v>081.34</v>
          </cell>
          <cell r="E713" t="str">
            <v>081.95</v>
          </cell>
          <cell r="F713" t="str">
            <v>27829 Crude clays, n.e.s., including andalusite, kyanite and sillimanite; mullite; chamotte and dinas earths</v>
          </cell>
        </row>
        <row r="714">
          <cell r="C714" t="str">
            <v>081.35</v>
          </cell>
          <cell r="E714" t="str">
            <v>081.99</v>
          </cell>
          <cell r="F714" t="str">
            <v>27830 Sodium chloride, pure, and common salt (including table salt and denatured salt), whether or not in aqueous solution; sea water</v>
          </cell>
        </row>
        <row r="715">
          <cell r="C715" t="str">
            <v>081.36</v>
          </cell>
          <cell r="E715" t="str">
            <v>121.1</v>
          </cell>
          <cell r="F715" t="str">
            <v>27840 Asbestos</v>
          </cell>
        </row>
        <row r="716">
          <cell r="C716" t="str">
            <v>081.36</v>
          </cell>
          <cell r="E716" t="str">
            <v>121.2</v>
          </cell>
          <cell r="F716" t="str">
            <v>27851 Quartz (other than natural sands); quartzite, whether or not roughly trimmed or merely cut, by sawing or otherwise, into square or rectangular shape</v>
          </cell>
        </row>
        <row r="717">
          <cell r="C717" t="str">
            <v>081.37</v>
          </cell>
          <cell r="E717" t="str">
            <v>121.3</v>
          </cell>
          <cell r="F717" t="str">
            <v>27852 Mica (including splittings); mica waste</v>
          </cell>
        </row>
        <row r="718">
          <cell r="C718" t="str">
            <v>081.38</v>
          </cell>
          <cell r="E718" t="str">
            <v>122.1</v>
          </cell>
          <cell r="F718" t="str">
            <v>27853 Felspar; leucite nepheline and nepheline syenite</v>
          </cell>
        </row>
        <row r="719">
          <cell r="C719" t="str">
            <v>081.39</v>
          </cell>
          <cell r="E719" t="str">
            <v>122.2</v>
          </cell>
          <cell r="F719" t="str">
            <v>27854 Fluorspar</v>
          </cell>
        </row>
        <row r="720">
          <cell r="C720" t="str">
            <v>081.39</v>
          </cell>
          <cell r="E720" t="str">
            <v>122.31</v>
          </cell>
          <cell r="F720" t="str">
            <v>27861 Granulated slag from the manufacture of iron and steel</v>
          </cell>
        </row>
        <row r="721">
          <cell r="C721" t="str">
            <v>081.94</v>
          </cell>
          <cell r="E721" t="str">
            <v>122.32</v>
          </cell>
          <cell r="F721" t="str">
            <v>27894 Natural borates and concentrates, except borates from natural brine; natural boric acid containing not over 85% h3b03 based on dry weight</v>
          </cell>
        </row>
        <row r="722">
          <cell r="C722" t="str">
            <v>081.19</v>
          </cell>
          <cell r="E722" t="str">
            <v>122.39</v>
          </cell>
          <cell r="F722" t="str">
            <v>27721 Dust and powder of natural or synthetic precious or semiprecious stones</v>
          </cell>
        </row>
        <row r="723">
          <cell r="C723" t="str">
            <v>081.95</v>
          </cell>
          <cell r="E723" t="str">
            <v>122.39</v>
          </cell>
          <cell r="F723" t="str">
            <v>27895 Siliceous fossil meals (kieselguhr, tripolite and diatomite) and similar siliceous earths, calcined or not, of a specific gravity of not over 1</v>
          </cell>
        </row>
        <row r="724">
          <cell r="C724" t="str">
            <v>081.99</v>
          </cell>
          <cell r="E724" t="str">
            <v>278.3</v>
          </cell>
          <cell r="F724" t="str">
            <v>27896 Bituminous shale and tar sands</v>
          </cell>
        </row>
        <row r="725">
          <cell r="C725" t="str">
            <v>121.1</v>
          </cell>
          <cell r="E725" t="str">
            <v>274.2</v>
          </cell>
          <cell r="F725" t="str">
            <v>28911 Silver ores and concentrates</v>
          </cell>
        </row>
        <row r="726">
          <cell r="C726" t="str">
            <v>121.2</v>
          </cell>
          <cell r="E726" t="str">
            <v>274.1</v>
          </cell>
          <cell r="F726" t="str">
            <v>28919 Ores and concentrates of precious metals except silver</v>
          </cell>
        </row>
        <row r="727">
          <cell r="C727" t="str">
            <v>121.3</v>
          </cell>
          <cell r="E727" t="str">
            <v>278.22</v>
          </cell>
          <cell r="F727" t="str">
            <v>28921 Waste and scrap of platinum, including metal clad with platinum, but excluding sweepings containing other precious metals</v>
          </cell>
        </row>
        <row r="728">
          <cell r="C728" t="str">
            <v>122.1</v>
          </cell>
          <cell r="E728" t="str">
            <v>278.22</v>
          </cell>
          <cell r="F728" t="str">
            <v>28929 Waste and scrap of precious metals n.e.s., or of metals clad with precious metal other than gold or platinum</v>
          </cell>
        </row>
        <row r="729">
          <cell r="C729" t="str">
            <v>122.2</v>
          </cell>
          <cell r="E729" t="str">
            <v>273.31</v>
          </cell>
          <cell r="F729" t="str">
            <v>29111 Bones and horn-cores, unworked, defatted, simply prepared, treated with acid or degelatinized; powder and wastes of these products</v>
          </cell>
        </row>
        <row r="730">
          <cell r="C730" t="str">
            <v>122.31</v>
          </cell>
          <cell r="E730" t="str">
            <v>273.39</v>
          </cell>
          <cell r="F730" t="str">
            <v>29115 Coral, shells and cuttle-bone, unworked or simply prepared but not cut to shape, powder and waste thereof</v>
          </cell>
        </row>
        <row r="731">
          <cell r="C731" t="str">
            <v>122.32</v>
          </cell>
          <cell r="E731" t="str">
            <v>278.51</v>
          </cell>
          <cell r="F731" t="str">
            <v>29116 Ivory, tortoise-shell, whalebone and whalebone hair, horns, antlers, hooves, nails, claws etc., unworked or simply prepared, powder and waste thereof</v>
          </cell>
        </row>
        <row r="732">
          <cell r="C732" t="str">
            <v>122.39</v>
          </cell>
          <cell r="E732" t="str">
            <v>278.51</v>
          </cell>
          <cell r="F732" t="str">
            <v>29191 Human hair, unworked, whether or not washed or scoured; waste of human hair</v>
          </cell>
        </row>
        <row r="733">
          <cell r="C733" t="str">
            <v>122.39</v>
          </cell>
          <cell r="E733" t="str">
            <v>278.26</v>
          </cell>
          <cell r="F733" t="str">
            <v>29192 Pig, hog or boar bristles and hair; badger and other brush making hair; waste of such bristles or hair</v>
          </cell>
        </row>
        <row r="734">
          <cell r="C734" t="str">
            <v>278.3</v>
          </cell>
          <cell r="E734" t="str">
            <v>278.27</v>
          </cell>
          <cell r="F734" t="str">
            <v>51579 Heterocyclic compounds, n.e.s.</v>
          </cell>
        </row>
        <row r="735">
          <cell r="C735" t="str">
            <v>274.2</v>
          </cell>
          <cell r="E735" t="str">
            <v>278.29</v>
          </cell>
          <cell r="F735" t="str">
            <v>51483 Acrylonitrile</v>
          </cell>
        </row>
        <row r="736">
          <cell r="C736" t="str">
            <v>274.1</v>
          </cell>
          <cell r="E736" t="str">
            <v>278.29</v>
          </cell>
          <cell r="F736" t="str">
            <v>51482 Carboxyimide-function compounds (including saccharin and its salts) and amine-function compounds</v>
          </cell>
        </row>
        <row r="737">
          <cell r="C737" t="str">
            <v>278.22</v>
          </cell>
          <cell r="E737" t="str">
            <v>278.29</v>
          </cell>
          <cell r="F737" t="str">
            <v>51544 Methionine</v>
          </cell>
        </row>
        <row r="738">
          <cell r="C738" t="str">
            <v>278.22</v>
          </cell>
          <cell r="E738" t="str">
            <v>278.29</v>
          </cell>
          <cell r="F738" t="str">
            <v>51549 Organo-sulfur compounds n.e.s.</v>
          </cell>
        </row>
        <row r="739">
          <cell r="C739" t="str">
            <v>273.31</v>
          </cell>
          <cell r="E739" t="str">
            <v>278.29</v>
          </cell>
          <cell r="F739" t="str">
            <v>51464 Lysine, its esters and salts thereof; glutamic acid and its salts</v>
          </cell>
        </row>
        <row r="740">
          <cell r="C740" t="str">
            <v>273.39</v>
          </cell>
          <cell r="E740" t="str">
            <v>278.91</v>
          </cell>
          <cell r="F740" t="str">
            <v>51465 Amino acids and their esters (not containing more than one kind of oxygen-function) n.e.s.; salts thereof</v>
          </cell>
        </row>
        <row r="741">
          <cell r="C741" t="str">
            <v>278.51</v>
          </cell>
          <cell r="E741" t="str">
            <v>272.31</v>
          </cell>
          <cell r="F741" t="str">
            <v>51612 Acetals and hemiacetals, whether or not with other oxygen-function, and their halogenated, sulfonated, nitrated or nitrosated derivatives</v>
          </cell>
        </row>
        <row r="742">
          <cell r="C742" t="str">
            <v>278.51</v>
          </cell>
          <cell r="E742" t="str">
            <v>272.32</v>
          </cell>
          <cell r="F742" t="str">
            <v>51613 Oxirane (ethylene oxide)</v>
          </cell>
        </row>
        <row r="743">
          <cell r="C743" t="str">
            <v>278.51</v>
          </cell>
          <cell r="E743" t="str">
            <v>278.92</v>
          </cell>
          <cell r="F743" t="str">
            <v>51614 Methyloxirane (propylene oxide)</v>
          </cell>
        </row>
        <row r="744">
          <cell r="C744" t="str">
            <v>278.26</v>
          </cell>
          <cell r="E744" t="str">
            <v>278.92</v>
          </cell>
          <cell r="F744" t="str">
            <v>51571 Heterocyclic compounds with nitrogen hetero-atom(s) only, containing an unfused pyrazole ring, hydrogenated or not</v>
          </cell>
        </row>
        <row r="745">
          <cell r="C745" t="str">
            <v>278.27</v>
          </cell>
          <cell r="E745" t="str">
            <v>278.95</v>
          </cell>
          <cell r="F745" t="str">
            <v>51572 Hydantoin and its derivatives</v>
          </cell>
        </row>
        <row r="746">
          <cell r="C746" t="str">
            <v>278.29</v>
          </cell>
          <cell r="E746" t="str">
            <v>277.23</v>
          </cell>
          <cell r="F746" t="str">
            <v>51573 Heterocyclic compounds with an unfused imidazole ring, hydrogenated or not, n.e.s.</v>
          </cell>
        </row>
        <row r="747">
          <cell r="C747" t="str">
            <v>278.29</v>
          </cell>
          <cell r="E747" t="str">
            <v>277.22</v>
          </cell>
          <cell r="F747" t="str">
            <v>51574 Heterocyclic compounds with nitrogen hetero-atom(s) only with an unfused pyridine ring, hydrogenated or not</v>
          </cell>
        </row>
        <row r="748">
          <cell r="C748" t="str">
            <v>278.29</v>
          </cell>
          <cell r="E748" t="str">
            <v>273.11</v>
          </cell>
          <cell r="F748" t="str">
            <v>51575 Heterocyclic compounds with nitrogen hetero-atom(s) only, with a quinoline or isoquinoline ring-system (hydrogenated or not), not further fused</v>
          </cell>
        </row>
        <row r="749">
          <cell r="C749" t="str">
            <v>278.29</v>
          </cell>
          <cell r="E749" t="str">
            <v>273.12</v>
          </cell>
          <cell r="F749" t="str">
            <v>51576 Heterocyclic compounds with nitrogen hetero-atom(s) only, with a pyrimidine ring, piperazine ring, or unfused triazine ring; nucleic acids and salts</v>
          </cell>
        </row>
        <row r="750">
          <cell r="C750" t="str">
            <v>278.29</v>
          </cell>
          <cell r="E750" t="str">
            <v>273.12</v>
          </cell>
          <cell r="F750" t="str">
            <v>51577 Heterocyclic compounds with nitrogen hetero-atom(s) only, n.e.s.</v>
          </cell>
        </row>
        <row r="751">
          <cell r="C751" t="str">
            <v>278.29</v>
          </cell>
          <cell r="E751" t="str">
            <v>273.12</v>
          </cell>
          <cell r="F751" t="str">
            <v>51578 Heterocyclic compounds with a phenothiazine ring-system (hydrogenated or not), not further fused</v>
          </cell>
        </row>
        <row r="752">
          <cell r="C752" t="str">
            <v>278.91</v>
          </cell>
          <cell r="E752" t="str">
            <v>273.13</v>
          </cell>
          <cell r="F752" t="str">
            <v>51629 Aromatic ketones, ketone alcohols, aldehydes, phenols and other etc; quinones; halogenated, sulfonated, nitrated etc. ketone and quinone derivatives</v>
          </cell>
        </row>
        <row r="753">
          <cell r="C753" t="str">
            <v>272.31</v>
          </cell>
          <cell r="E753" t="str">
            <v>273.13</v>
          </cell>
          <cell r="F753" t="str">
            <v>51389 Polycarboxylic acids, n.e.s. and their anhydrides, halides, peroxides and peroxyacids; their halogenated, sulfonated, nitrated etc. derivatives</v>
          </cell>
        </row>
        <row r="754">
          <cell r="C754" t="str">
            <v>272.32</v>
          </cell>
          <cell r="E754" t="str">
            <v>273.13</v>
          </cell>
          <cell r="F754" t="str">
            <v>51391 Lactic acid, tartaric acid, citric acid and their salts and esters</v>
          </cell>
        </row>
        <row r="755">
          <cell r="C755" t="str">
            <v>278.92</v>
          </cell>
          <cell r="E755" t="str">
            <v>273.13</v>
          </cell>
          <cell r="F755" t="str">
            <v>51631 Phosphoric esters and their salts (including lactophosphates); their halogenated, sulfonated, nitrated or nitrosated derivatives</v>
          </cell>
        </row>
        <row r="756">
          <cell r="C756" t="str">
            <v>278.92</v>
          </cell>
          <cell r="E756" t="str">
            <v>273.4</v>
          </cell>
          <cell r="F756" t="str">
            <v>51639 Esters of inorganic acids (not of hydrogen halides) and their salts, n.e.s., their halogenated, sulfonated, nitrated or nitrosated derivatives</v>
          </cell>
        </row>
        <row r="757">
          <cell r="C757" t="str">
            <v>278.95</v>
          </cell>
          <cell r="E757" t="str">
            <v>273.4</v>
          </cell>
          <cell r="F757" t="str">
            <v>52221 Hydrogen, rare gases, nitrogen and oxygen</v>
          </cell>
        </row>
        <row r="758">
          <cell r="C758" t="str">
            <v>277.22</v>
          </cell>
          <cell r="E758" t="str">
            <v>273.4</v>
          </cell>
          <cell r="F758" t="str">
            <v>51541 Dithiocarbonates (xanthates)</v>
          </cell>
        </row>
        <row r="759">
          <cell r="C759" t="str">
            <v>277.29</v>
          </cell>
          <cell r="E759" t="str">
            <v>273.4</v>
          </cell>
          <cell r="F759" t="str">
            <v>51543 Thiuram mono-, di-, or tetrasulfides</v>
          </cell>
        </row>
        <row r="760">
          <cell r="C760" t="str">
            <v>277.22</v>
          </cell>
          <cell r="E760" t="str">
            <v>273.4</v>
          </cell>
          <cell r="F760" t="str">
            <v>51542 Thiocarbamates and dithiocarbamates</v>
          </cell>
        </row>
        <row r="761">
          <cell r="C761" t="str">
            <v>273.11</v>
          </cell>
          <cell r="E761" t="str">
            <v>278.23</v>
          </cell>
          <cell r="F761" t="str">
            <v>51393 Salicylic acid and its salts and esters</v>
          </cell>
        </row>
        <row r="762">
          <cell r="C762" t="str">
            <v>273.12</v>
          </cell>
          <cell r="E762" t="str">
            <v>278.23</v>
          </cell>
          <cell r="F762" t="str">
            <v>51394 Carboxylic acids with phenol being the only oxygen function, their anhydrides, halides, peroxides, peroxyacids and their derivatives, n.e.s.</v>
          </cell>
        </row>
        <row r="763">
          <cell r="C763" t="str">
            <v>273.12</v>
          </cell>
          <cell r="E763" t="str">
            <v>278.23</v>
          </cell>
          <cell r="F763" t="str">
            <v>51395 Carboxylic acids with aldehyde or ketone being the only oxygen function, their anhydrides, halides, peroxides, peroxyacids and their derivatives</v>
          </cell>
        </row>
        <row r="764">
          <cell r="C764" t="str">
            <v>273.12</v>
          </cell>
          <cell r="E764" t="str">
            <v>278.24</v>
          </cell>
          <cell r="F764" t="str">
            <v>51396 Carboxylic acids with additional oxygen functions, n.e.s., their anhydrides, halides, peroxides, peroxyacids and their derivatives</v>
          </cell>
        </row>
        <row r="765">
          <cell r="C765" t="str">
            <v>273.13</v>
          </cell>
          <cell r="E765" t="str">
            <v>278.25</v>
          </cell>
          <cell r="F765" t="str">
            <v>51451 Acyclic monoamines and their derivatives; salts thereof</v>
          </cell>
        </row>
        <row r="766">
          <cell r="C766" t="str">
            <v>273.13</v>
          </cell>
          <cell r="E766" t="str">
            <v>273.23</v>
          </cell>
          <cell r="F766" t="str">
            <v>51452 Acyclic polyamines and their derivatives; salts thereof</v>
          </cell>
        </row>
        <row r="767">
          <cell r="C767" t="str">
            <v>273.13</v>
          </cell>
          <cell r="E767" t="str">
            <v>273.24</v>
          </cell>
          <cell r="F767" t="str">
            <v>51453 Cyclanic, cyclenic or cycloterpenic mono- or polyamines and their derivatives; salts thereof</v>
          </cell>
        </row>
        <row r="768">
          <cell r="C768" t="str">
            <v>273.13</v>
          </cell>
          <cell r="E768" t="str">
            <v>273.22</v>
          </cell>
          <cell r="F768" t="str">
            <v>51454 Aromatic monoamines and their derivatives; salts thereof</v>
          </cell>
        </row>
        <row r="769">
          <cell r="C769" t="str">
            <v>273.13</v>
          </cell>
          <cell r="E769" t="str">
            <v>661.11</v>
          </cell>
          <cell r="F769" t="str">
            <v>51455 Aromatic polyamines and their derivatives; salts thereof</v>
          </cell>
        </row>
        <row r="770">
          <cell r="C770" t="str">
            <v>273.4</v>
          </cell>
          <cell r="E770" t="str">
            <v>661.12</v>
          </cell>
          <cell r="F770" t="str">
            <v>51467 Amino-alcohol-phenols, amino-acid-phenols and other amino compounds with oxygen-function</v>
          </cell>
        </row>
        <row r="771">
          <cell r="C771" t="str">
            <v>273.4</v>
          </cell>
          <cell r="E771" t="str">
            <v>661.13</v>
          </cell>
          <cell r="F771" t="str">
            <v>51471 Acyclic amides (including acyclic carbamates) and their derivatives; salts thereof</v>
          </cell>
        </row>
        <row r="772">
          <cell r="C772" t="str">
            <v>273.4</v>
          </cell>
          <cell r="E772" t="str">
            <v>661.21</v>
          </cell>
          <cell r="F772" t="str">
            <v>51473 Ureines and their derivatives; salts thereof</v>
          </cell>
        </row>
        <row r="773">
          <cell r="C773" t="str">
            <v>273.4</v>
          </cell>
          <cell r="E773" t="str">
            <v>661.22</v>
          </cell>
          <cell r="F773" t="str">
            <v>51479 Cyclic amides n.e.s. (including cyclic carbamates) and their derivatives; salts thereof</v>
          </cell>
        </row>
        <row r="774">
          <cell r="C774" t="str">
            <v>273.4</v>
          </cell>
          <cell r="E774" t="str">
            <v>661.22</v>
          </cell>
          <cell r="F774" t="str">
            <v>51481 Quaternary ammonium salts and hydroxides; lecithins and other phosphoaminolipids</v>
          </cell>
        </row>
        <row r="775">
          <cell r="C775" t="str">
            <v>278.23</v>
          </cell>
          <cell r="E775" t="str">
            <v>661.23</v>
          </cell>
          <cell r="F775" t="str">
            <v>51550 Organo-inorganic compounds n.e.s.</v>
          </cell>
        </row>
        <row r="776">
          <cell r="C776" t="str">
            <v>278.23</v>
          </cell>
          <cell r="E776" t="str">
            <v>661.29</v>
          </cell>
          <cell r="F776" t="str">
            <v>51561 Lactams</v>
          </cell>
        </row>
        <row r="777">
          <cell r="C777" t="str">
            <v>278.23</v>
          </cell>
          <cell r="E777" t="str">
            <v>278.4</v>
          </cell>
          <cell r="F777" t="str">
            <v>51562 Coumarin, methylcoumarins and ethylcoumarins</v>
          </cell>
        </row>
        <row r="778">
          <cell r="C778" t="str">
            <v>278.24</v>
          </cell>
          <cell r="E778" t="str">
            <v>278.4</v>
          </cell>
          <cell r="F778" t="str">
            <v>51563 Lactones n.e.s.</v>
          </cell>
        </row>
        <row r="779">
          <cell r="C779" t="str">
            <v>278.25</v>
          </cell>
          <cell r="E779" t="str">
            <v>278.52</v>
          </cell>
          <cell r="F779" t="str">
            <v>51569 Heterocyclic compounds with oxygen hetero-atom(s) only, n.e.s.</v>
          </cell>
        </row>
        <row r="780">
          <cell r="C780" t="str">
            <v>273.23</v>
          </cell>
          <cell r="E780" t="str">
            <v>278.52</v>
          </cell>
          <cell r="F780" t="str">
            <v>51462 Amino-naphthols and other amino-phenols, their ethers and esters (not containing more than one kind of oxygen-function); salts thereof</v>
          </cell>
        </row>
        <row r="781">
          <cell r="C781" t="str">
            <v>273.24</v>
          </cell>
          <cell r="E781" t="str">
            <v>278.52</v>
          </cell>
          <cell r="F781" t="str">
            <v>51463 Amino-aldehydes, amino-ketones and amino-quinones (not containing more than one kind of oxygen-function); salts thereof</v>
          </cell>
        </row>
        <row r="782">
          <cell r="C782" t="str">
            <v>273.22</v>
          </cell>
          <cell r="E782" t="str">
            <v>278.93</v>
          </cell>
          <cell r="F782" t="str">
            <v>51461 Amino-alcohols, their ethers and esters (not containing more than one kind of oxygen-function); salts thereof</v>
          </cell>
        </row>
        <row r="783">
          <cell r="C783" t="str">
            <v>661.11</v>
          </cell>
          <cell r="E783" t="str">
            <v>278.93</v>
          </cell>
          <cell r="F783" t="str">
            <v>84482 Briefs and panties, knitted or crocheted textile fabrics, women's or girls'</v>
          </cell>
        </row>
        <row r="784">
          <cell r="C784" t="str">
            <v>661.12</v>
          </cell>
          <cell r="E784" t="str">
            <v>278.94</v>
          </cell>
          <cell r="F784" t="str">
            <v>84483 Nightdresses and pajamas, knitted or crocheted textile fabrics, women's or girls'</v>
          </cell>
        </row>
        <row r="785">
          <cell r="C785" t="str">
            <v>661.13</v>
          </cell>
          <cell r="E785" t="str">
            <v>278.94</v>
          </cell>
          <cell r="F785" t="str">
            <v>84489 Negligees, bathrobes, dressing gowns and similar articles, of knitted or crocheted textile fabrics, women's or girls'</v>
          </cell>
        </row>
        <row r="786">
          <cell r="C786" t="str">
            <v>661.21</v>
          </cell>
          <cell r="E786" t="str">
            <v>278.53</v>
          </cell>
          <cell r="F786" t="str">
            <v>84511 Babies' garments and clothing accessories of textile fabrics, not knitted or crocheted</v>
          </cell>
        </row>
        <row r="787">
          <cell r="C787" t="str">
            <v>661.22</v>
          </cell>
          <cell r="E787" t="str">
            <v>278.54</v>
          </cell>
          <cell r="F787" t="str">
            <v>84512 Babies' garments and clothing accessories of textile fabrics, knitted or crocheted</v>
          </cell>
        </row>
        <row r="788">
          <cell r="C788" t="str">
            <v>661.22</v>
          </cell>
          <cell r="E788" t="str">
            <v>278.54</v>
          </cell>
          <cell r="F788" t="str">
            <v>84521 Garments made up of felt or other nonwoven textile fabrics, whether or not impregnated, coated, covered or laminated</v>
          </cell>
        </row>
        <row r="789">
          <cell r="C789" t="str">
            <v>661.23</v>
          </cell>
          <cell r="E789" t="str">
            <v>278.53</v>
          </cell>
          <cell r="F789" t="str">
            <v>84522 Men's and boys' garments of woven textile fabrics, coated, impregnated, covered or laminated with plastics, rubber or other materials</v>
          </cell>
        </row>
        <row r="790">
          <cell r="C790" t="str">
            <v>661.29</v>
          </cell>
          <cell r="E790" t="str">
            <v>278.98</v>
          </cell>
          <cell r="F790" t="str">
            <v>84523 Women's and girls' garments of woven textile fabrics, coated, impregnated, covered or laminated with plastics, rubber or other materials</v>
          </cell>
        </row>
        <row r="791">
          <cell r="C791" t="str">
            <v>278.4</v>
          </cell>
          <cell r="E791" t="str">
            <v>278.99</v>
          </cell>
          <cell r="F791" t="str">
            <v>51580 Sulfonamides</v>
          </cell>
        </row>
        <row r="792">
          <cell r="C792" t="str">
            <v>278.52</v>
          </cell>
          <cell r="E792" t="str">
            <v>278.99</v>
          </cell>
          <cell r="F792" t="str">
            <v>51615 Epoxides, epoxyalcohols, epoxyphenols and epoxyethers with a three-member ring, and halogenated, sulfonated, nitrated or nitrosated derivatives n.e.s.</v>
          </cell>
        </row>
        <row r="793">
          <cell r="C793" t="str">
            <v>278.52</v>
          </cell>
          <cell r="E793" t="str">
            <v>281.5</v>
          </cell>
          <cell r="F793" t="str">
            <v>51616 Acyclic, cyclanic, cyclenic, cycloterpenic and aromatic ethers and their halogenated, sulfonated, nitrated or nitrosated derivatives</v>
          </cell>
        </row>
        <row r="794">
          <cell r="C794" t="str">
            <v>278.52</v>
          </cell>
          <cell r="E794" t="str">
            <v>281.6</v>
          </cell>
          <cell r="F794" t="str">
            <v>51617 Ether-acohols, ether-phenols, ether-alcohol-phenols; alcohol, ether, ketone peroxides; halogenated, sulfonated, nitrated or nitrosated derivatives</v>
          </cell>
        </row>
        <row r="795">
          <cell r="C795" t="str">
            <v>278.93</v>
          </cell>
          <cell r="E795" t="str">
            <v>281.4</v>
          </cell>
          <cell r="F795" t="str">
            <v>51691 Enzymes; prepared enzymes, n.e.s.</v>
          </cell>
        </row>
        <row r="796">
          <cell r="C796" t="str">
            <v>278.93</v>
          </cell>
          <cell r="E796" t="str">
            <v>287.7</v>
          </cell>
          <cell r="F796" t="str">
            <v>51692 Pure sugars, n.e.s. (other than sucrose, lactose, maltose, glucose and fructose); sugar ethers and sugar esters, and their salts, n.e.s.</v>
          </cell>
        </row>
        <row r="797">
          <cell r="C797" t="str">
            <v>278.94</v>
          </cell>
          <cell r="E797" t="str">
            <v>283.1</v>
          </cell>
          <cell r="F797" t="str">
            <v>51699 Organic compounds, n.e.s.</v>
          </cell>
        </row>
        <row r="798">
          <cell r="C798" t="str">
            <v>278.94</v>
          </cell>
          <cell r="E798" t="str">
            <v>284.1</v>
          </cell>
          <cell r="F798" t="str">
            <v>52210 Carbon (including carbon black), n.e.s.</v>
          </cell>
        </row>
        <row r="799">
          <cell r="C799" t="str">
            <v>278.53</v>
          </cell>
          <cell r="E799" t="str">
            <v>287.93</v>
          </cell>
          <cell r="F799" t="str">
            <v>51621 Acyclic aldehydes without other oxygen function</v>
          </cell>
        </row>
        <row r="800">
          <cell r="C800" t="str">
            <v>278.54</v>
          </cell>
          <cell r="E800" t="str">
            <v>285.1</v>
          </cell>
          <cell r="F800" t="str">
            <v>51623 Acetone</v>
          </cell>
        </row>
        <row r="801">
          <cell r="C801" t="str">
            <v>278.54</v>
          </cell>
          <cell r="E801" t="str">
            <v>287.4</v>
          </cell>
          <cell r="F801" t="str">
            <v>51624 Butanone (ethyl methyl ketone)</v>
          </cell>
        </row>
        <row r="802">
          <cell r="C802" t="str">
            <v>278.53</v>
          </cell>
          <cell r="E802" t="str">
            <v>287.5</v>
          </cell>
          <cell r="F802" t="str">
            <v>51622 Aldehydes, whether or not with other oxygen function n.e.s.; cyclic polymers of aldehydes; paraformaldehyde</v>
          </cell>
        </row>
        <row r="803">
          <cell r="C803" t="str">
            <v>278.98</v>
          </cell>
          <cell r="E803" t="str">
            <v>287.6</v>
          </cell>
          <cell r="F803" t="str">
            <v>52224 Chlorine</v>
          </cell>
        </row>
        <row r="804">
          <cell r="C804" t="str">
            <v>278.99</v>
          </cell>
          <cell r="E804" t="str">
            <v>287.91</v>
          </cell>
          <cell r="F804" t="str">
            <v>52225 Fluorine, bromine and iodine</v>
          </cell>
        </row>
        <row r="805">
          <cell r="C805" t="str">
            <v>278.99</v>
          </cell>
          <cell r="E805" t="str">
            <v>287.92</v>
          </cell>
          <cell r="F805" t="str">
            <v>52226 Sulfur, sublimed or precipitated; collodoidal sulfur</v>
          </cell>
        </row>
        <row r="806">
          <cell r="C806" t="str">
            <v>281.5</v>
          </cell>
          <cell r="E806" t="str">
            <v>286.1</v>
          </cell>
          <cell r="F806" t="str">
            <v>52228 Sodium and other alkali metals</v>
          </cell>
        </row>
        <row r="807">
          <cell r="C807" t="str">
            <v>281.6</v>
          </cell>
          <cell r="E807" t="str">
            <v>286.2</v>
          </cell>
          <cell r="F807" t="str">
            <v>52229 Calcium, strontium and barium; rare earth metals, scandium and yttrium, whether not intermixed or interalloyed</v>
          </cell>
        </row>
        <row r="808">
          <cell r="C808" t="str">
            <v>281.4</v>
          </cell>
          <cell r="E808" t="str">
            <v>287.81</v>
          </cell>
          <cell r="F808" t="str">
            <v>52227 Mercury</v>
          </cell>
        </row>
        <row r="809">
          <cell r="C809" t="str">
            <v>287.7</v>
          </cell>
          <cell r="E809" t="str">
            <v>287.82</v>
          </cell>
          <cell r="F809" t="str">
            <v>52263 Sodium hydroxide in aqueous solution (soda lye or liquid soda)</v>
          </cell>
        </row>
        <row r="810">
          <cell r="C810" t="str">
            <v>283.1</v>
          </cell>
          <cell r="E810" t="str">
            <v>287.83</v>
          </cell>
          <cell r="F810" t="str">
            <v>52238 Sulfur dioxide</v>
          </cell>
        </row>
        <row r="811">
          <cell r="C811" t="str">
            <v>284.1</v>
          </cell>
          <cell r="E811" t="str">
            <v>287.84</v>
          </cell>
          <cell r="F811" t="str">
            <v>52242 Sulfides of nonmetals; commercial phosphorus trisulfide</v>
          </cell>
        </row>
        <row r="812">
          <cell r="C812" t="str">
            <v>287.93</v>
          </cell>
          <cell r="E812" t="str">
            <v>287.85</v>
          </cell>
          <cell r="F812" t="str">
            <v>52321 Ammonium chloride</v>
          </cell>
        </row>
        <row r="813">
          <cell r="C813" t="str">
            <v>285.1</v>
          </cell>
          <cell r="E813" t="str">
            <v>289.11</v>
          </cell>
          <cell r="F813" t="str">
            <v>52253 Manganese oxides</v>
          </cell>
        </row>
        <row r="814">
          <cell r="C814" t="str">
            <v>287.4</v>
          </cell>
          <cell r="E814" t="str">
            <v>289.19</v>
          </cell>
          <cell r="F814" t="str">
            <v>52257 Lead oxides; red lead and orange lead</v>
          </cell>
        </row>
        <row r="815">
          <cell r="C815" t="str">
            <v>287.5</v>
          </cell>
          <cell r="E815" t="str">
            <v>287.99</v>
          </cell>
          <cell r="F815" t="str">
            <v>52261 Ammonia, anhydrous, or in aqueous solution</v>
          </cell>
        </row>
        <row r="816">
          <cell r="C816" t="str">
            <v>287.6</v>
          </cell>
          <cell r="E816" t="str">
            <v>287.99</v>
          </cell>
          <cell r="F816" t="str">
            <v>52262 Sodium hydroxide (caustic soda), solid</v>
          </cell>
        </row>
        <row r="817">
          <cell r="C817" t="str">
            <v>287.91</v>
          </cell>
          <cell r="E817" t="str">
            <v>278.61</v>
          </cell>
          <cell r="F817" t="str">
            <v>52269 Inorganic bases n.e.s.; metal oxides, hydroxides and peroxides, n.e.s.</v>
          </cell>
        </row>
        <row r="818">
          <cell r="C818" t="str">
            <v>287.92</v>
          </cell>
          <cell r="E818" t="str">
            <v>278.62</v>
          </cell>
          <cell r="F818" t="str">
            <v>52310 Fluorides; fluorosilicates, fluoroaluminates and other complex fluorine salts</v>
          </cell>
        </row>
        <row r="819">
          <cell r="C819" t="str">
            <v>286.1</v>
          </cell>
          <cell r="E819" t="str">
            <v>288.1</v>
          </cell>
          <cell r="F819" t="str">
            <v>52255 Cobalt oxides and hydroxides; commercial cobalt oxides</v>
          </cell>
        </row>
        <row r="820">
          <cell r="C820" t="str">
            <v>286.2</v>
          </cell>
          <cell r="E820" t="str">
            <v>288.1</v>
          </cell>
          <cell r="F820" t="str">
            <v>52256 Titanium oxides</v>
          </cell>
        </row>
        <row r="821">
          <cell r="C821" t="str">
            <v>287.81</v>
          </cell>
          <cell r="E821" t="str">
            <v>288.1</v>
          </cell>
          <cell r="F821" t="str">
            <v>52264 Potassium hydroxide (caustic potash); peroxides of sodium or potassium</v>
          </cell>
        </row>
        <row r="822">
          <cell r="C822" t="str">
            <v>287.82</v>
          </cell>
          <cell r="E822" t="str">
            <v>288.1</v>
          </cell>
          <cell r="F822" t="str">
            <v>52265 Magnesium hydroxide and peroxide; stronium or barium oxides, hydroxides and peroxides</v>
          </cell>
        </row>
        <row r="823">
          <cell r="C823" t="str">
            <v>287.83</v>
          </cell>
          <cell r="E823" t="str">
            <v>288.1</v>
          </cell>
          <cell r="F823" t="str">
            <v>52266 Aluminum hydroxide</v>
          </cell>
        </row>
        <row r="824">
          <cell r="C824" t="str">
            <v>287.84</v>
          </cell>
          <cell r="E824" t="str">
            <v>288.1</v>
          </cell>
          <cell r="F824" t="str">
            <v>52267 Artificial corundum, whether or not chemically defined</v>
          </cell>
        </row>
        <row r="825">
          <cell r="C825" t="str">
            <v>287.85</v>
          </cell>
          <cell r="E825" t="str">
            <v>288.1</v>
          </cell>
          <cell r="F825" t="str">
            <v>52268 Hydrazine and hydroxylamine and their inorganic salts</v>
          </cell>
        </row>
        <row r="826">
          <cell r="C826" t="str">
            <v>289.11</v>
          </cell>
          <cell r="E826" t="str">
            <v>288.1</v>
          </cell>
          <cell r="F826" t="str">
            <v>52364 Sodium triphosphate (sodium tripolyphosphate)</v>
          </cell>
        </row>
        <row r="827">
          <cell r="C827" t="str">
            <v>289.19</v>
          </cell>
          <cell r="E827" t="str">
            <v>288.1</v>
          </cell>
          <cell r="F827" t="str">
            <v>52365 Polyphosphates, n.e.s.</v>
          </cell>
        </row>
        <row r="828">
          <cell r="C828" t="str">
            <v>287.99</v>
          </cell>
          <cell r="E828" t="str">
            <v>278.69</v>
          </cell>
          <cell r="F828" t="str">
            <v>52322 Calcium chloride</v>
          </cell>
        </row>
        <row r="829">
          <cell r="C829" t="str">
            <v>287.99</v>
          </cell>
          <cell r="E829" t="str">
            <v>278.69</v>
          </cell>
          <cell r="F829" t="str">
            <v>52329 Chlorides, chloride oxides and hydroxides, n.e.s.; bromides and bromide oxides; iodides and iodide oxides</v>
          </cell>
        </row>
        <row r="830">
          <cell r="C830" t="str">
            <v>278.61</v>
          </cell>
          <cell r="E830" t="str">
            <v>321.1</v>
          </cell>
          <cell r="F830" t="str">
            <v>51625 Acyclic ketones without other oxygen function, n.e.s.</v>
          </cell>
        </row>
        <row r="831">
          <cell r="C831" t="str">
            <v>278.62</v>
          </cell>
          <cell r="E831" t="str">
            <v>321.21</v>
          </cell>
          <cell r="F831" t="str">
            <v>51626 Derivatives of aldehyde-function compounds (aldehydes; cyclic aldehyde polymers; paraformaldehyde), halogenated, sulfonated, nitrated or nitrosated</v>
          </cell>
        </row>
        <row r="832">
          <cell r="C832" t="str">
            <v>288.1</v>
          </cell>
          <cell r="E832" t="str">
            <v>321.22</v>
          </cell>
          <cell r="F832" t="str">
            <v>52331 Hypochlorites; commercial calcium hypochlorite; chlorites; hypobromites</v>
          </cell>
        </row>
        <row r="833">
          <cell r="C833" t="str">
            <v>288.1</v>
          </cell>
          <cell r="E833" t="str">
            <v>322.1</v>
          </cell>
          <cell r="F833" t="str">
            <v>52332 Sodium chlorate</v>
          </cell>
        </row>
        <row r="834">
          <cell r="C834" t="str">
            <v>288.1</v>
          </cell>
          <cell r="E834" t="str">
            <v>322.21</v>
          </cell>
          <cell r="F834" t="str">
            <v>52339 Chlorates and perchlorates, n.e.s.; bromates and perbromates; iodates and periodates</v>
          </cell>
        </row>
        <row r="835">
          <cell r="C835" t="str">
            <v>288.1</v>
          </cell>
          <cell r="E835" t="str">
            <v>322.22</v>
          </cell>
          <cell r="F835" t="str">
            <v>52341 Sodium sulfide</v>
          </cell>
        </row>
        <row r="836">
          <cell r="C836" t="str">
            <v>288.1</v>
          </cell>
          <cell r="E836" t="str">
            <v>322.3</v>
          </cell>
          <cell r="F836" t="str">
            <v>52342 Sulfides, n.e.s.; polysulfides</v>
          </cell>
        </row>
        <row r="837">
          <cell r="C837" t="str">
            <v>288.1</v>
          </cell>
          <cell r="E837" t="str">
            <v>325.0</v>
          </cell>
          <cell r="F837" t="str">
            <v>52343 Dithionites and sulfoxylates</v>
          </cell>
        </row>
        <row r="838">
          <cell r="C838" t="str">
            <v>288.1</v>
          </cell>
          <cell r="E838" t="str">
            <v>345.0</v>
          </cell>
          <cell r="F838" t="str">
            <v>52344 Sulfites; thiosulfates</v>
          </cell>
        </row>
        <row r="839">
          <cell r="C839" t="str">
            <v>288.1</v>
          </cell>
          <cell r="E839" t="str">
            <v>335.21</v>
          </cell>
          <cell r="F839" t="str">
            <v>52345 Sodium sulfates</v>
          </cell>
        </row>
        <row r="840">
          <cell r="C840" t="str">
            <v>288.1</v>
          </cell>
          <cell r="E840" t="str">
            <v>335.22</v>
          </cell>
          <cell r="F840" t="str">
            <v>52349 Sulfates n.e.s.; alums</v>
          </cell>
        </row>
        <row r="841">
          <cell r="C841" t="str">
            <v>278.69</v>
          </cell>
          <cell r="E841" t="str">
            <v>335.23</v>
          </cell>
          <cell r="F841" t="str">
            <v>51627 Camphor</v>
          </cell>
        </row>
        <row r="842">
          <cell r="C842" t="str">
            <v>278.69</v>
          </cell>
          <cell r="E842" t="str">
            <v>335.24</v>
          </cell>
          <cell r="F842" t="str">
            <v>51628 Cyclanic, cyclenic or cycloterpenic ketones without other oxygen function, n.e.s.</v>
          </cell>
        </row>
        <row r="843">
          <cell r="C843" t="str">
            <v>321.1</v>
          </cell>
          <cell r="E843" t="str">
            <v>335.25</v>
          </cell>
          <cell r="F843" t="str">
            <v>54131 Penicillins and derivatives with a penicillanic acid structure; salts thereof</v>
          </cell>
        </row>
        <row r="844">
          <cell r="C844" t="str">
            <v>321.21</v>
          </cell>
          <cell r="E844" t="str">
            <v>335.25</v>
          </cell>
          <cell r="F844" t="str">
            <v>54132 Streptomycins and derivatives; salts thereof</v>
          </cell>
        </row>
        <row r="845">
          <cell r="C845" t="str">
            <v>321.22</v>
          </cell>
          <cell r="E845" t="str">
            <v>335.25</v>
          </cell>
          <cell r="F845" t="str">
            <v>54133 Tetracyclines and derivatives; salts thereof</v>
          </cell>
        </row>
        <row r="846">
          <cell r="C846" t="str">
            <v>322.1</v>
          </cell>
          <cell r="E846" t="str">
            <v>335.25</v>
          </cell>
          <cell r="F846" t="str">
            <v>54139 Antibiotics, n.e.s., not put up as medicaments</v>
          </cell>
        </row>
        <row r="847">
          <cell r="C847" t="str">
            <v>322.21</v>
          </cell>
          <cell r="E847" t="str">
            <v>335.31</v>
          </cell>
          <cell r="F847" t="str">
            <v>54141 Opium alkaloids and derivatives; salts thereof</v>
          </cell>
        </row>
        <row r="848">
          <cell r="C848" t="str">
            <v>322.22</v>
          </cell>
          <cell r="E848" t="str">
            <v>335.32</v>
          </cell>
          <cell r="F848" t="str">
            <v>54142 Cinchona alkaloids and derivatives; salts thereof</v>
          </cell>
        </row>
        <row r="849">
          <cell r="C849" t="str">
            <v>322.3</v>
          </cell>
          <cell r="E849" t="str">
            <v>333.0</v>
          </cell>
          <cell r="F849" t="str">
            <v>54143 Caffeine and its salts</v>
          </cell>
        </row>
        <row r="850">
          <cell r="C850" t="str">
            <v>325.0</v>
          </cell>
          <cell r="E850" t="str">
            <v>334.6</v>
          </cell>
          <cell r="F850" t="str">
            <v>54144 Ephedrines and their salts</v>
          </cell>
        </row>
        <row r="851">
          <cell r="C851" t="str">
            <v>345.0</v>
          </cell>
          <cell r="E851" t="str">
            <v>334.6</v>
          </cell>
          <cell r="F851" t="str">
            <v>55149 Mixtures containing one or more odoriferous substances (except those used in food and drink products) for industrial use, n.e.s.</v>
          </cell>
        </row>
        <row r="852">
          <cell r="C852" t="str">
            <v>335.21</v>
          </cell>
          <cell r="E852" t="str">
            <v>334.7</v>
          </cell>
          <cell r="F852" t="str">
            <v>54191 Wadding, gauze, bandages etc. impregnated or coated with pharmaceutical products or in retail packages for medical, dental or veterinary use, n.e.s.</v>
          </cell>
        </row>
        <row r="853">
          <cell r="C853" t="str">
            <v>335.22</v>
          </cell>
          <cell r="E853" t="str">
            <v>334.7</v>
          </cell>
          <cell r="F853" t="str">
            <v>54192 Blood-grouping reagents</v>
          </cell>
        </row>
        <row r="854">
          <cell r="C854" t="str">
            <v>335.23</v>
          </cell>
          <cell r="E854" t="str">
            <v>343.1</v>
          </cell>
          <cell r="F854" t="str">
            <v>54193 Opacifying preparations for x-ray examinations; diagnostic reagents</v>
          </cell>
        </row>
        <row r="855">
          <cell r="C855" t="str">
            <v>335.24</v>
          </cell>
          <cell r="E855" t="str">
            <v>342.1</v>
          </cell>
          <cell r="F855" t="str">
            <v>54199 Pharmaceutical goods, n.e.s.</v>
          </cell>
        </row>
        <row r="856">
          <cell r="C856" t="str">
            <v>335.25</v>
          </cell>
          <cell r="E856" t="str">
            <v>342.5</v>
          </cell>
          <cell r="F856" t="str">
            <v>54211 Medicaments containing penicillins or streptomycins or their derivatives, not in dosage form or retail packings</v>
          </cell>
        </row>
        <row r="857">
          <cell r="C857" t="str">
            <v>335.25</v>
          </cell>
          <cell r="E857" t="str">
            <v>344.1</v>
          </cell>
          <cell r="F857" t="str">
            <v>54212 Medicaments containing antibiotics, except penicillins and streptomycins, not in dosage form or retail packings</v>
          </cell>
        </row>
        <row r="858">
          <cell r="C858" t="str">
            <v>335.25</v>
          </cell>
          <cell r="E858" t="str">
            <v>344.2</v>
          </cell>
          <cell r="F858" t="str">
            <v>54213 Medicaments containing penicillins or streptomycins or their derivatives, in dosage form or retail packings</v>
          </cell>
        </row>
        <row r="859">
          <cell r="C859" t="str">
            <v>335.25</v>
          </cell>
          <cell r="E859" t="str">
            <v>343.2</v>
          </cell>
          <cell r="F859" t="str">
            <v>54219 Medicaments containing antibiotics, except penicillins and streptomycins, in dosage form or retail packings</v>
          </cell>
        </row>
        <row r="860">
          <cell r="C860" t="str">
            <v>335.25</v>
          </cell>
          <cell r="E860" t="str">
            <v>344.9</v>
          </cell>
          <cell r="F860" t="str">
            <v>54221 Medicaments containing insulin, not in dosage form or retail packings</v>
          </cell>
        </row>
        <row r="861">
          <cell r="C861" t="str">
            <v>335.31</v>
          </cell>
          <cell r="E861" t="str">
            <v>335.11</v>
          </cell>
          <cell r="F861" t="str">
            <v>54222 Medicaments containing hormones, their derivatives and other steriods used as hormones, n.e.s., not in dosage form or retail packings</v>
          </cell>
        </row>
        <row r="862">
          <cell r="C862" t="str">
            <v>335.32</v>
          </cell>
          <cell r="E862" t="str">
            <v>335.12</v>
          </cell>
          <cell r="F862" t="str">
            <v>54223 Medicaments containing insulin, in dosage form or retail packings</v>
          </cell>
        </row>
        <row r="863">
          <cell r="C863" t="str">
            <v>333.0</v>
          </cell>
          <cell r="E863" t="str">
            <v>335.12</v>
          </cell>
          <cell r="F863" t="str">
            <v>54145 Theophylline and aminophylline (theophylline-ethylenediamine) and derivatives; salts thereof</v>
          </cell>
        </row>
        <row r="864">
          <cell r="C864" t="str">
            <v>334</v>
          </cell>
          <cell r="E864" t="str">
            <v>335.42</v>
          </cell>
          <cell r="F864" t="str">
            <v>54146 Rye ergot alkaloids and derivatives; salts thereof</v>
          </cell>
        </row>
        <row r="865">
          <cell r="C865" t="str">
            <v>334</v>
          </cell>
          <cell r="E865" t="str">
            <v>335.42</v>
          </cell>
          <cell r="F865" t="str">
            <v>54147 Nicotine and its salts</v>
          </cell>
        </row>
        <row r="866">
          <cell r="C866" t="str">
            <v>334</v>
          </cell>
          <cell r="E866" t="str">
            <v>335.41</v>
          </cell>
          <cell r="F866" t="str">
            <v>54149 Vegetable alkaloids, n.e.s. and their salts; derivatives of alkaloids, n.e.s. and their salts</v>
          </cell>
        </row>
        <row r="867">
          <cell r="C867" t="str">
            <v>334</v>
          </cell>
          <cell r="E867" t="str">
            <v>335.41</v>
          </cell>
          <cell r="F867" t="str">
            <v>54150 Hormones,not put up as medicaments</v>
          </cell>
        </row>
        <row r="868">
          <cell r="C868" t="str">
            <v>334</v>
          </cell>
          <cell r="E868" t="str">
            <v>278.96</v>
          </cell>
          <cell r="F868" t="str">
            <v>54151 Insulin and its salts</v>
          </cell>
        </row>
        <row r="869">
          <cell r="C869" t="str">
            <v>334</v>
          </cell>
          <cell r="E869" t="str">
            <v>278.97</v>
          </cell>
          <cell r="F869" t="str">
            <v>54152 Pituitary (anterior) or similar hormones and derivatives</v>
          </cell>
        </row>
        <row r="870">
          <cell r="C870" t="str">
            <v>334</v>
          </cell>
          <cell r="E870" t="str">
            <v>335.43</v>
          </cell>
          <cell r="F870" t="str">
            <v>54153 Adrenal cortical hormones and derivatives</v>
          </cell>
        </row>
        <row r="871">
          <cell r="C871" t="str">
            <v>334</v>
          </cell>
          <cell r="E871" t="str">
            <v>351.0</v>
          </cell>
          <cell r="F871" t="str">
            <v>54159 Hormones, hormone derivatives and other steriods used as hormones, n.e.s., not put up as medicaments</v>
          </cell>
        </row>
        <row r="872">
          <cell r="C872" t="str">
            <v>334</v>
          </cell>
          <cell r="E872" t="str">
            <v>522.24</v>
          </cell>
          <cell r="F872" t="str">
            <v>54161 Glycosides, natural or reproduced by synthesis, and salts, ethers, esters and other derivatives</v>
          </cell>
        </row>
        <row r="873">
          <cell r="C873" t="str">
            <v>334</v>
          </cell>
          <cell r="E873" t="str">
            <v>522.25</v>
          </cell>
          <cell r="F873" t="str">
            <v>54162 Glands, other organs, dried and/or extracts of glands etc. and other human or animal products n.e.s. for organo-therapeutic use; heparin and its salts</v>
          </cell>
        </row>
        <row r="874">
          <cell r="C874" t="str">
            <v>343.1</v>
          </cell>
          <cell r="E874" t="str">
            <v>522.25</v>
          </cell>
          <cell r="F874" t="str">
            <v>55131 Essential oils of citrus fruit</v>
          </cell>
        </row>
        <row r="875">
          <cell r="C875" t="str">
            <v>342.1</v>
          </cell>
          <cell r="E875" t="str">
            <v>522.26</v>
          </cell>
          <cell r="F875" t="str">
            <v>54292 Medicaments containing vitamins or provitamins, in dosage form or retail packings</v>
          </cell>
        </row>
        <row r="876">
          <cell r="C876" t="str">
            <v>342.5</v>
          </cell>
          <cell r="E876" t="str">
            <v>522.1</v>
          </cell>
          <cell r="F876" t="str">
            <v>54293 Medicaments, n.e.s., in dosage form or retail packings</v>
          </cell>
        </row>
        <row r="877">
          <cell r="C877" t="str">
            <v>344.1</v>
          </cell>
          <cell r="E877" t="str">
            <v>522.21</v>
          </cell>
          <cell r="F877" t="str">
            <v>55133 Resinoids</v>
          </cell>
        </row>
        <row r="878">
          <cell r="C878" t="str">
            <v>344.2</v>
          </cell>
          <cell r="E878" t="str">
            <v>522.21</v>
          </cell>
          <cell r="F878" t="str">
            <v>55135 Concentrates of essential oils in fats, fixed oils etc.; terpenic by-products and aqueous distillates or solutions of essential oils</v>
          </cell>
        </row>
        <row r="879">
          <cell r="C879" t="str">
            <v>343.2</v>
          </cell>
          <cell r="E879" t="str">
            <v>522.21</v>
          </cell>
          <cell r="F879" t="str">
            <v>55132 Essential oils, except of citrus fruit</v>
          </cell>
        </row>
        <row r="880">
          <cell r="C880" t="str">
            <v>344.9</v>
          </cell>
          <cell r="E880" t="str">
            <v>522.21</v>
          </cell>
          <cell r="F880" t="str">
            <v>55141 Mixtures containing odoriferous substances of a kind used in the food or drink industries</v>
          </cell>
        </row>
        <row r="881">
          <cell r="C881" t="str">
            <v>335.11</v>
          </cell>
          <cell r="E881" t="str">
            <v>522.21</v>
          </cell>
          <cell r="F881" t="str">
            <v>54163 Antisera and other blood fractions; vaccines</v>
          </cell>
        </row>
        <row r="882">
          <cell r="C882" t="str">
            <v>335.12</v>
          </cell>
          <cell r="E882" t="str">
            <v>522.22</v>
          </cell>
          <cell r="F882" t="str">
            <v>54164 Human blood; prepared animal blood (for therapeutic etc. use); toxins, cultures of micro-organisms (excluding yeasts) and similar products</v>
          </cell>
        </row>
        <row r="883">
          <cell r="C883" t="str">
            <v>335.12</v>
          </cell>
          <cell r="E883" t="str">
            <v>522.23</v>
          </cell>
          <cell r="F883" t="str">
            <v>54190 Pharmaceutical goods,other than medicaments</v>
          </cell>
        </row>
        <row r="884">
          <cell r="C884" t="str">
            <v>335.42</v>
          </cell>
          <cell r="E884" t="str">
            <v>522.23</v>
          </cell>
          <cell r="F884" t="str">
            <v>54231 Medicaments containing alkaloids and their derivatives, n.e.s., not in dosage form or retail packings</v>
          </cell>
        </row>
        <row r="885">
          <cell r="C885" t="str">
            <v>335.42</v>
          </cell>
          <cell r="E885" t="str">
            <v>522.22</v>
          </cell>
          <cell r="F885" t="str">
            <v>54232 Medicaments containing alkaloids and their derivatives, n.e.s., in dosage form or retail packings</v>
          </cell>
        </row>
        <row r="886">
          <cell r="C886" t="str">
            <v>335.41</v>
          </cell>
          <cell r="E886" t="str">
            <v>522.22</v>
          </cell>
          <cell r="F886" t="str">
            <v>54224 Medicaments containing adrenal cortical hormones, put up in measured doses or in forms or packings for retail sale</v>
          </cell>
        </row>
        <row r="887">
          <cell r="C887" t="str">
            <v>335.41</v>
          </cell>
          <cell r="E887" t="str">
            <v>522.22</v>
          </cell>
          <cell r="F887" t="str">
            <v>54229 Medicaments containing hormones, their derivatives and other steriods used as hormones, n.e.s., in dosage form or retail packings</v>
          </cell>
        </row>
        <row r="888">
          <cell r="C888" t="str">
            <v>278.96</v>
          </cell>
          <cell r="E888" t="str">
            <v>522.28</v>
          </cell>
          <cell r="F888" t="str">
            <v>52222 Selenium, tellurium, phosphorus, arsenic and boron</v>
          </cell>
        </row>
        <row r="889">
          <cell r="C889" t="str">
            <v>278.97</v>
          </cell>
          <cell r="E889" t="str">
            <v>522.29</v>
          </cell>
          <cell r="F889" t="str">
            <v>52223 Silicon</v>
          </cell>
        </row>
        <row r="890">
          <cell r="C890" t="str">
            <v>335.43</v>
          </cell>
          <cell r="E890" t="str">
            <v>522.29</v>
          </cell>
          <cell r="F890" t="str">
            <v>54291 Medicaments, n.e.s., not in dosage form or retail packings</v>
          </cell>
        </row>
        <row r="891">
          <cell r="C891" t="str">
            <v>351.0</v>
          </cell>
          <cell r="E891" t="str">
            <v>522.29</v>
          </cell>
          <cell r="F891" t="str">
            <v>55310 Perfumes and toilet waters</v>
          </cell>
        </row>
        <row r="892">
          <cell r="C892" t="str">
            <v>522.24</v>
          </cell>
          <cell r="E892" t="str">
            <v>522.27</v>
          </cell>
          <cell r="F892" t="str">
            <v>65162 Synthetic filament high tenacity yarn (other than sewing thread), nylon, other polyamides or polyesters, not packaged for retail sale</v>
          </cell>
        </row>
        <row r="893">
          <cell r="C893" t="str">
            <v>522.25</v>
          </cell>
          <cell r="E893" t="str">
            <v>522.31</v>
          </cell>
          <cell r="F893" t="str">
            <v>65163 Synthetic filament yarn (no sewing thread) n.e.s., single, not over 50 turns per meter if twisted, not packaged for retail sale</v>
          </cell>
        </row>
        <row r="894">
          <cell r="C894" t="str">
            <v>522.25</v>
          </cell>
          <cell r="E894" t="str">
            <v>522.31</v>
          </cell>
          <cell r="F894" t="str">
            <v>65164 Synthetic filament yarn (no sewing thread) n.e.s., single, with a twist over 50 turns per meter, not packaged for retail sale</v>
          </cell>
        </row>
        <row r="895">
          <cell r="C895" t="str">
            <v>522.26</v>
          </cell>
          <cell r="E895" t="str">
            <v>522.32</v>
          </cell>
          <cell r="F895" t="str">
            <v>65169 Synthetic filament yarn (no sewing thread) n.e.s., multiple (folded) or cabled, not packaged for retail sale</v>
          </cell>
        </row>
        <row r="896">
          <cell r="C896" t="str">
            <v>522.1</v>
          </cell>
          <cell r="E896" t="str">
            <v>522.33</v>
          </cell>
          <cell r="F896" t="str">
            <v>65122 Cotton sewing thread, packaged for retail sale</v>
          </cell>
        </row>
        <row r="897">
          <cell r="C897" t="str">
            <v>522.21</v>
          </cell>
          <cell r="E897" t="str">
            <v>522.34</v>
          </cell>
          <cell r="F897" t="str">
            <v>65132 Cotton yarn (other than sewing thread) under 85% cotton by weight, packaged for retail sale</v>
          </cell>
        </row>
        <row r="898">
          <cell r="C898" t="str">
            <v>522.21</v>
          </cell>
          <cell r="E898" t="str">
            <v>522.34</v>
          </cell>
          <cell r="F898" t="str">
            <v>65133 Cotton yarn (other than sewing thread) not under 85% cotton by weight, not packaged for retail sale</v>
          </cell>
        </row>
        <row r="899">
          <cell r="C899" t="str">
            <v>522.21</v>
          </cell>
          <cell r="E899" t="str">
            <v>522.35</v>
          </cell>
          <cell r="F899" t="str">
            <v>65134 Cotton yarn (other than sewing thread) under 85% cotton by weight, not packaged for retail sale</v>
          </cell>
        </row>
        <row r="900">
          <cell r="C900" t="str">
            <v>522.21</v>
          </cell>
          <cell r="E900" t="str">
            <v>522.36</v>
          </cell>
          <cell r="F900" t="str">
            <v>65141 Sewing thread of synthetic filaments, packaged for retail sale or not</v>
          </cell>
        </row>
        <row r="901">
          <cell r="C901" t="str">
            <v>522.21</v>
          </cell>
          <cell r="E901" t="str">
            <v>522.36</v>
          </cell>
          <cell r="F901" t="str">
            <v>65142 Sewing thread of artificial filaments, packaged for retail sale or not</v>
          </cell>
        </row>
        <row r="902">
          <cell r="C902" t="str">
            <v>522.22</v>
          </cell>
          <cell r="E902" t="str">
            <v>522.39</v>
          </cell>
          <cell r="F902" t="str">
            <v>65143 Sewing thread of synthetic staple fibers, packaged for retail sale or not</v>
          </cell>
        </row>
        <row r="903">
          <cell r="C903" t="str">
            <v>522.23</v>
          </cell>
          <cell r="E903" t="str">
            <v>522.37</v>
          </cell>
          <cell r="F903" t="str">
            <v>65159 Synthetic filament yarn (other than sewing thread), textured, n.e.s., not packaged for retail sale</v>
          </cell>
        </row>
        <row r="904">
          <cell r="C904" t="str">
            <v>522.23</v>
          </cell>
          <cell r="E904" t="str">
            <v>522.39</v>
          </cell>
          <cell r="F904" t="str">
            <v>65161 Synthetic filament yarn (other than sewing thread), packaged for retail sale</v>
          </cell>
        </row>
        <row r="905">
          <cell r="C905" t="str">
            <v>522.22</v>
          </cell>
          <cell r="E905" t="str">
            <v>522.41</v>
          </cell>
          <cell r="F905" t="str">
            <v>65144 Sewing thread of artificial staple fibers, packaged for retail sale or not</v>
          </cell>
        </row>
        <row r="906">
          <cell r="C906" t="str">
            <v>522.22</v>
          </cell>
          <cell r="E906" t="str">
            <v>522.41</v>
          </cell>
          <cell r="F906" t="str">
            <v>65151 Synthitic filament yarn (other than sewing thread) of textured nylon or other polyamides, not packaged for retail sale</v>
          </cell>
        </row>
        <row r="907">
          <cell r="C907" t="str">
            <v>522.22</v>
          </cell>
          <cell r="E907" t="str">
            <v>522.42</v>
          </cell>
          <cell r="F907" t="str">
            <v>65152 Synthetic filament yarn (other than sewing thread) of textured polyesters, not packaged for retail sale</v>
          </cell>
        </row>
        <row r="908">
          <cell r="C908" t="str">
            <v>522.28</v>
          </cell>
          <cell r="E908" t="str">
            <v>522.42</v>
          </cell>
          <cell r="F908" t="str">
            <v>65172 Textured artificial filament yarn (no sewing thread), not packaged for retail sale</v>
          </cell>
        </row>
        <row r="909">
          <cell r="C909" t="str">
            <v>522.29</v>
          </cell>
          <cell r="E909" t="str">
            <v>522.61</v>
          </cell>
          <cell r="F909" t="str">
            <v>65173 High tenacity viscose rayon yarn (no sewing thread), not packaged for retail sale</v>
          </cell>
        </row>
        <row r="910">
          <cell r="C910" t="str">
            <v>522.2</v>
          </cell>
          <cell r="E910" t="str">
            <v>522.61</v>
          </cell>
          <cell r="F910" t="str">
            <v>65131 Cotton yarn (other than sewing thread) not under 85% cotton by weight, packaged for retail sale</v>
          </cell>
        </row>
        <row r="911">
          <cell r="C911" t="str">
            <v>522.29</v>
          </cell>
          <cell r="E911" t="str">
            <v>522.62</v>
          </cell>
          <cell r="F911" t="str">
            <v>65174 Viscose rayon yarn, n.e.s. (no sewing thread), single, not over 120 turns per meter if twisted, not packaged for retail sale</v>
          </cell>
        </row>
        <row r="912">
          <cell r="C912" t="str">
            <v>522.27</v>
          </cell>
          <cell r="E912" t="str">
            <v>522.63</v>
          </cell>
          <cell r="F912" t="str">
            <v>65171 Artificial filament yarn (no sewing thread), packaged for retail sale</v>
          </cell>
        </row>
        <row r="913">
          <cell r="C913" t="str">
            <v>522.31</v>
          </cell>
          <cell r="E913" t="str">
            <v>522.64</v>
          </cell>
          <cell r="F913" t="str">
            <v>65175 Artificial filament yarn (no sewing thread), single, n.e.s., not packaged for retail sale</v>
          </cell>
        </row>
        <row r="914">
          <cell r="C914" t="str">
            <v>522.31</v>
          </cell>
          <cell r="E914" t="str">
            <v>522.64</v>
          </cell>
          <cell r="F914" t="str">
            <v>65176 Artificial filament yarn (no sewing thread), n.e.s., not packaged for retail sale</v>
          </cell>
        </row>
        <row r="915">
          <cell r="C915" t="str">
            <v>522.32</v>
          </cell>
          <cell r="E915" t="str">
            <v>522.65</v>
          </cell>
          <cell r="F915" t="str">
            <v>65177 Artificial monofilament of 67 decitex or over and cross-section dimension not over 1 mm; artificial textile strip (or straw) not over 5 mm wide</v>
          </cell>
        </row>
        <row r="916">
          <cell r="C916" t="str">
            <v>522.33</v>
          </cell>
          <cell r="E916" t="str">
            <v>522.65</v>
          </cell>
          <cell r="F916" t="str">
            <v>65181 Yarn (no sewing thread), not under 85% synthetic staple fibers by weight, packaged for retail sale</v>
          </cell>
        </row>
        <row r="917">
          <cell r="C917" t="str">
            <v>522.34</v>
          </cell>
          <cell r="E917" t="str">
            <v>522.51</v>
          </cell>
          <cell r="F917" t="str">
            <v>65182 Yarn (no sewing thread), not under 85% synthetic staple fibers by weight, not packaged for retail sale</v>
          </cell>
        </row>
        <row r="918">
          <cell r="C918" t="str">
            <v>522.34</v>
          </cell>
          <cell r="E918" t="str">
            <v>522.67</v>
          </cell>
          <cell r="F918" t="str">
            <v>65183 Yarn (no sewing thread) of synthetic staple fibers, containing under 85% of those fibers by weight, packaged for retail sale</v>
          </cell>
        </row>
        <row r="919">
          <cell r="C919" t="str">
            <v>522.35</v>
          </cell>
          <cell r="E919" t="str">
            <v>285.2</v>
          </cell>
          <cell r="F919" t="str">
            <v>65184 Yarn (no sewing thread) of synthetic staple fibers, containing under 85% of those fibers by weight, not packaged for retail sale</v>
          </cell>
        </row>
        <row r="920">
          <cell r="C920" t="str">
            <v>522.36</v>
          </cell>
          <cell r="E920" t="str">
            <v>522.66</v>
          </cell>
          <cell r="F920" t="str">
            <v>65185 Yarn of artificial staple fibers (no sewing thread), packaged for retail sale</v>
          </cell>
        </row>
        <row r="921">
          <cell r="C921" t="str">
            <v>522.36</v>
          </cell>
          <cell r="E921" t="str">
            <v>522.52</v>
          </cell>
          <cell r="F921" t="str">
            <v>65186 Yarn (no sewing thread), not under 85% artificial staple fibers by weight, not packaged for retail sale</v>
          </cell>
        </row>
        <row r="922">
          <cell r="C922" t="str">
            <v>522.39</v>
          </cell>
          <cell r="E922" t="str">
            <v>522.52</v>
          </cell>
          <cell r="F922" t="str">
            <v>65191 Metallized textile yarn, or strip (or straw) not over 5 mm wide, combined with metal in the form of thread, strip or powder or covered with metal</v>
          </cell>
        </row>
        <row r="923">
          <cell r="C923" t="str">
            <v>522.37</v>
          </cell>
          <cell r="E923" t="str">
            <v>522.53</v>
          </cell>
          <cell r="F923" t="str">
            <v>65187 Yarn (no sewing thread) of artificial staple fibers, containing under 85% of those fibers by weight, not packaged for retail sale</v>
          </cell>
        </row>
        <row r="924">
          <cell r="C924" t="str">
            <v>522.38</v>
          </cell>
          <cell r="E924" t="str">
            <v>522.53</v>
          </cell>
          <cell r="F924" t="str">
            <v>65188 Synthetic monofilament of 67 decitex or over and cross-section dimension not over 1 mm; synthetic textile strip (or straw) not over 5 mm wide</v>
          </cell>
        </row>
        <row r="925">
          <cell r="C925" t="str">
            <v>522.39</v>
          </cell>
          <cell r="E925" t="str">
            <v>522.54</v>
          </cell>
          <cell r="F925" t="str">
            <v>65192 Silk yarn, not spun from silk waste, not packaged for retail sale</v>
          </cell>
        </row>
        <row r="926">
          <cell r="C926" t="str">
            <v>522.41</v>
          </cell>
          <cell r="E926" t="str">
            <v>522.54</v>
          </cell>
          <cell r="F926" t="str">
            <v>65193 Silk yarn, spun from silk waste, not packaged for retail sale</v>
          </cell>
        </row>
        <row r="927">
          <cell r="C927" t="str">
            <v>522.41</v>
          </cell>
          <cell r="E927" t="str">
            <v>522.55</v>
          </cell>
          <cell r="F927" t="str">
            <v>65194 Silk yarn, including yarn spun from silk waste, packaged for retail sale; silkworm gut</v>
          </cell>
        </row>
        <row r="928">
          <cell r="C928" t="str">
            <v>522.42</v>
          </cell>
          <cell r="E928" t="str">
            <v>522.56</v>
          </cell>
          <cell r="F928" t="str">
            <v>65195 Glass fiber slivers, rovings, yarn and chopped strands</v>
          </cell>
        </row>
        <row r="929">
          <cell r="C929" t="str">
            <v>522.42</v>
          </cell>
          <cell r="E929" t="str">
            <v>522.57</v>
          </cell>
          <cell r="F929" t="str">
            <v>65196 Flax yarn</v>
          </cell>
        </row>
        <row r="930">
          <cell r="C930" t="str">
            <v>522.61</v>
          </cell>
          <cell r="E930" t="str">
            <v>522.57</v>
          </cell>
          <cell r="F930" t="str">
            <v>65226 Cotton woven fabrics, n.e.s., mixed with textile materials, n.e.s., unbleached, weighing over 200 g/m2</v>
          </cell>
        </row>
        <row r="931">
          <cell r="C931" t="str">
            <v>522.61</v>
          </cell>
          <cell r="E931" t="str">
            <v>522.68</v>
          </cell>
          <cell r="F931" t="str">
            <v>65231 Cotton woven fabrics, n.e.s., bleached, not under 85% (weight) cotton, weighing not over 200 g/m2</v>
          </cell>
        </row>
        <row r="932">
          <cell r="C932" t="str">
            <v>522.62</v>
          </cell>
          <cell r="E932" t="str">
            <v>522.69</v>
          </cell>
          <cell r="F932" t="str">
            <v>65232 Cotton woven fabrics, n.e.s., dyed, not under 85% (weight) cotton, weighing not over 200 g/m2</v>
          </cell>
        </row>
        <row r="933">
          <cell r="C933" t="str">
            <v>522.63</v>
          </cell>
          <cell r="E933" t="str">
            <v>522.69</v>
          </cell>
          <cell r="F933" t="str">
            <v>65233 Cotton woven fabrics, n.e.s., with yarns of different colors, not under 85% (weight) cotton, weighing not over 200 g/m2</v>
          </cell>
        </row>
        <row r="934">
          <cell r="C934" t="str">
            <v>522.64</v>
          </cell>
          <cell r="E934" t="str">
            <v>522.69</v>
          </cell>
          <cell r="F934" t="str">
            <v>65234 Cotton woven fabrics, n.e.s., printed, not under 85% (weight) cotton, weighing not over 200 g/m2</v>
          </cell>
        </row>
        <row r="935">
          <cell r="C935" t="str">
            <v>522.64</v>
          </cell>
          <cell r="E935" t="str">
            <v>522.69</v>
          </cell>
          <cell r="F935" t="str">
            <v>65241 Cotton woven fabrics, n.e.s., bleached, not under 85% (weight) cotton, weighing over 200 g/m2</v>
          </cell>
        </row>
        <row r="936">
          <cell r="C936" t="str">
            <v>522.65</v>
          </cell>
          <cell r="E936" t="str">
            <v>522.69</v>
          </cell>
          <cell r="F936" t="str">
            <v>65242 Cotton woven fabrics, n.e.s., dyed, not under 85% (weight) cotton, weighing over 200 g/m2</v>
          </cell>
        </row>
        <row r="937">
          <cell r="C937" t="str">
            <v>522.65</v>
          </cell>
          <cell r="E937" t="str">
            <v>522.69</v>
          </cell>
          <cell r="F937" t="str">
            <v>65243 Cotton woven fabrics, n.e.s., denim, not under 85% (weight) cotton, weighing over 200 g/m2</v>
          </cell>
        </row>
        <row r="938">
          <cell r="C938" t="str">
            <v>522.51</v>
          </cell>
          <cell r="E938" t="str">
            <v>522.69</v>
          </cell>
          <cell r="F938" t="str">
            <v>65197 Yarn of jute or other textile bast fibers (excluding flax, true hemp and ramie)</v>
          </cell>
        </row>
        <row r="939">
          <cell r="C939" t="str">
            <v>522.67</v>
          </cell>
          <cell r="E939" t="str">
            <v>522.69</v>
          </cell>
          <cell r="F939" t="str">
            <v>65245 Cotton woven fabrics, n.e.s., printed, not under 85% (weight) cotton, weighing over 200 g/m2</v>
          </cell>
        </row>
        <row r="940">
          <cell r="C940" t="str">
            <v>285.2</v>
          </cell>
          <cell r="E940" t="str">
            <v>523.1</v>
          </cell>
          <cell r="F940" t="str">
            <v>52254 Iron oxides and hydroxides; earth colors 70% or more by weight of combined iron evaluated as fe203</v>
          </cell>
        </row>
        <row r="941">
          <cell r="C941" t="str">
            <v>522.66</v>
          </cell>
          <cell r="E941" t="str">
            <v>523.1</v>
          </cell>
          <cell r="F941" t="str">
            <v>65244 Cotton woven fabrics, n.e.s., with yarns of different colors (except denim), not under 85% (weight) cotton, weighing over 200 g/m2</v>
          </cell>
        </row>
        <row r="942">
          <cell r="C942" t="str">
            <v>522.52</v>
          </cell>
          <cell r="E942" t="str">
            <v>523.1</v>
          </cell>
          <cell r="F942" t="str">
            <v>65199 Yarn of vegetable textile fibers, n.e.s. (including true hemp and coir yarns); paper yarns</v>
          </cell>
        </row>
        <row r="943">
          <cell r="C943" t="str">
            <v>522.52</v>
          </cell>
          <cell r="E943" t="str">
            <v>523.1</v>
          </cell>
          <cell r="F943" t="str">
            <v>65211 Cotton gauze (other than narrow or special fabrics and trimmings)</v>
          </cell>
        </row>
        <row r="944">
          <cell r="C944" t="str">
            <v>522.53</v>
          </cell>
          <cell r="E944" t="str">
            <v>523.21</v>
          </cell>
          <cell r="F944" t="str">
            <v>65212 Cotton terry toweling and similar terry woven fabrics, unbleached (other than narrow or special fabrics)</v>
          </cell>
        </row>
        <row r="945">
          <cell r="C945" t="str">
            <v>522.53</v>
          </cell>
          <cell r="E945" t="str">
            <v>523.22</v>
          </cell>
          <cell r="F945" t="str">
            <v>65213 Cotton terry toweling and similar terry woven fabrics, bleached (other than narrow or special fabrics)</v>
          </cell>
        </row>
        <row r="946">
          <cell r="C946" t="str">
            <v>522.54</v>
          </cell>
          <cell r="E946" t="str">
            <v>523.29</v>
          </cell>
          <cell r="F946" t="str">
            <v>65214 Cotton pile woven fabrics (other than terry toweling, similar terry fabrics and narrow or special fabrics), uncut</v>
          </cell>
        </row>
        <row r="947">
          <cell r="C947" t="str">
            <v>522.54</v>
          </cell>
          <cell r="E947" t="str">
            <v>523.29</v>
          </cell>
          <cell r="F947" t="str">
            <v>65215 Cotton pile and chenille woven fabrics, n.e.s. (other than terry toweling, similar terry fabrics and narrow or special fabrics)</v>
          </cell>
        </row>
        <row r="948">
          <cell r="C948" t="str">
            <v>522.55</v>
          </cell>
          <cell r="E948" t="str">
            <v>523.29</v>
          </cell>
          <cell r="F948" t="str">
            <v>65221 Cotton woven fabrics, n.e.s., unbleached, not under 85% (weight) cotton, weighing not over 200 g/m2</v>
          </cell>
        </row>
        <row r="949">
          <cell r="C949" t="str">
            <v>522.56</v>
          </cell>
          <cell r="E949" t="str">
            <v>523.29</v>
          </cell>
          <cell r="F949" t="str">
            <v>65222 Cotton woven fabrics, n.e.s., unbleached, not under 85% (weight) cotton, weighing over 200 g/m2</v>
          </cell>
        </row>
        <row r="950">
          <cell r="C950" t="str">
            <v>522.57</v>
          </cell>
          <cell r="E950" t="str">
            <v>523.29</v>
          </cell>
          <cell r="F950" t="str">
            <v>65223 Cotton woven fabrics, n.e.s., unbleached, under 85% (weight) cotton, mixed mainly with manmade fibers, weighing not over 200 g/m2</v>
          </cell>
        </row>
        <row r="951">
          <cell r="C951" t="str">
            <v>522.57</v>
          </cell>
          <cell r="E951" t="str">
            <v>523.29</v>
          </cell>
          <cell r="F951" t="str">
            <v>65224 Cotton woven fabrics, n.e.s., unbleached, under 85% (weight) cotton, mixed mainly with manmade fibers, weighing over 200 g/m2</v>
          </cell>
        </row>
        <row r="952">
          <cell r="C952" t="str">
            <v>522.57</v>
          </cell>
          <cell r="E952" t="str">
            <v>523.29</v>
          </cell>
          <cell r="F952" t="str">
            <v>65225 Cotton woven fabrics, n.e.s., mixed with textile materials, n.e.s., unbleached, weighing not over 200 g/m2</v>
          </cell>
        </row>
        <row r="953">
          <cell r="C953" t="str">
            <v>522.68</v>
          </cell>
          <cell r="E953" t="str">
            <v>523.29</v>
          </cell>
          <cell r="F953" t="str">
            <v>65251 Cotton woven fabrics n.e.s., bleached, under 85% (weight) cotton, mixed mainly with manmade fibers, weighing not over 200 g/m2</v>
          </cell>
        </row>
        <row r="954">
          <cell r="C954" t="str">
            <v>522.69</v>
          </cell>
          <cell r="E954" t="str">
            <v>523.29</v>
          </cell>
          <cell r="F954" t="str">
            <v>65252 Cotton woven fabrics, n.e.s., dyed, under 85% (weight) cotton, mixed mainly with manmade fibers, weighing not over 200 g/m2</v>
          </cell>
        </row>
        <row r="955">
          <cell r="C955" t="str">
            <v>522.69</v>
          </cell>
          <cell r="E955" t="str">
            <v>523.31</v>
          </cell>
          <cell r="F955" t="str">
            <v>65253 Cotton woven fabrics, n.e.s., with yarns of different colors, under 85% (weight) cotton, mixed mainly with manmade fibers, weighing not over 200 g/m2</v>
          </cell>
        </row>
        <row r="956">
          <cell r="C956" t="str">
            <v>522.69</v>
          </cell>
          <cell r="E956" t="str">
            <v>523.31</v>
          </cell>
          <cell r="F956" t="str">
            <v>65254 Cotton woven fabrics, n.e.s., printed, under 85% (weight) cotton, mixed mainly with manmade fibers, weighing not over 200 g/m2</v>
          </cell>
        </row>
        <row r="957">
          <cell r="C957" t="str">
            <v>522.69</v>
          </cell>
          <cell r="E957" t="str">
            <v>523.32</v>
          </cell>
          <cell r="F957" t="str">
            <v>65261 Cotton woven fabrics, n.e.s., bleached, under 85% (weight) cotton, mixed mainly with manmade fibers, weighing over 200 g/m2</v>
          </cell>
        </row>
        <row r="958">
          <cell r="C958" t="str">
            <v>522.69</v>
          </cell>
          <cell r="E958" t="str">
            <v>523.39</v>
          </cell>
          <cell r="F958" t="str">
            <v>65262 Cotton woven fabrics, n.e.s., dyed, under 85% (weight) cotton, mixed mainly with manmade fibers, weighing over 200 g/m2</v>
          </cell>
        </row>
        <row r="959">
          <cell r="C959" t="str">
            <v>522.69</v>
          </cell>
          <cell r="E959" t="str">
            <v>523.39</v>
          </cell>
          <cell r="F959" t="str">
            <v>65263 Cotton woven fabrics, n.e.s., denim, under 85% (weight) cotton, mixed mainly with manmade fibers, weighing over 200 g/m2</v>
          </cell>
        </row>
        <row r="960">
          <cell r="C960" t="str">
            <v>522.69</v>
          </cell>
          <cell r="E960" t="str">
            <v>523.41</v>
          </cell>
          <cell r="F960" t="str">
            <v>65264 Cotton woven fabrics, n.e.s., different yarn colors (except denim), under 85% (wt) cotton, mixed mainly with manmade fibers, weighing over 200 g/m2</v>
          </cell>
        </row>
        <row r="961">
          <cell r="C961" t="str">
            <v>522.69</v>
          </cell>
          <cell r="E961" t="str">
            <v>523.42</v>
          </cell>
          <cell r="F961" t="str">
            <v>65265 Cotton woven fabrics, n.e.s., printed, under 85% (weight) cotton, mixed mainly with manmade fibers, weighing over 200 g/m2</v>
          </cell>
        </row>
        <row r="962">
          <cell r="C962" t="str">
            <v>523.1</v>
          </cell>
          <cell r="E962" t="str">
            <v>523.43</v>
          </cell>
          <cell r="F962" t="str">
            <v>65291 Cotton woven fabrics, n.e.s., mixed with textile materials, n.e.s., bleached, weighing not over 200 g/m2</v>
          </cell>
        </row>
        <row r="963">
          <cell r="C963" t="str">
            <v>523.1</v>
          </cell>
          <cell r="E963" t="str">
            <v>523.43</v>
          </cell>
          <cell r="F963" t="str">
            <v>65292 Cotton woven fabrics, n.e.s., mixed with textile materials, n.e.s., dyed, weighing not over 200 g/m2</v>
          </cell>
        </row>
        <row r="964">
          <cell r="C964" t="str">
            <v>523.1</v>
          </cell>
          <cell r="E964" t="str">
            <v>523.44</v>
          </cell>
          <cell r="F964" t="str">
            <v>65293 Cotton woven fabrics, n.e.s., mixed with textile materials, n.e.s., with yarns of different colors, weighing not over 200 g/m2</v>
          </cell>
        </row>
        <row r="965">
          <cell r="C965" t="str">
            <v>523.1</v>
          </cell>
          <cell r="E965" t="str">
            <v>523.44</v>
          </cell>
          <cell r="F965" t="str">
            <v>65294 Cotton woven fabrics, n.e.s., mixed with textile materials, n.e.s., printed, weighing not over 200 g/m2</v>
          </cell>
        </row>
        <row r="966">
          <cell r="C966" t="str">
            <v>523.1</v>
          </cell>
          <cell r="E966" t="str">
            <v>523.44</v>
          </cell>
          <cell r="F966" t="str">
            <v>65295 Cotton woven fabrics, n.e.s., mixed with textile materials, n.e.s., bleached, weighing over 200 g/m2</v>
          </cell>
        </row>
        <row r="967">
          <cell r="C967" t="str">
            <v>523.1</v>
          </cell>
          <cell r="E967" t="str">
            <v>523.45</v>
          </cell>
          <cell r="F967" t="str">
            <v>65296 Cotton woven fabrics, n.e.s., mixed with textile materials, n.e.s., dyed, weighing over 200 g/m2</v>
          </cell>
        </row>
        <row r="968">
          <cell r="C968" t="str">
            <v>523.21</v>
          </cell>
          <cell r="E968" t="str">
            <v>523.45</v>
          </cell>
          <cell r="F968" t="str">
            <v>65297 Cotton woven fabrics, n.e.s., mixed with textile materials, n.e.s., with yarns of different colors, weighing over 200 g/m2</v>
          </cell>
        </row>
        <row r="969">
          <cell r="C969" t="str">
            <v>523.22</v>
          </cell>
          <cell r="E969" t="str">
            <v>523.49</v>
          </cell>
          <cell r="F969" t="str">
            <v>65298 Cotton woven fabrics, n.e.s., mixed with textile materials, n.e.s., printed, weighing over 200 g/m2</v>
          </cell>
        </row>
        <row r="970">
          <cell r="C970" t="str">
            <v>523.29</v>
          </cell>
          <cell r="E970" t="str">
            <v>523.49</v>
          </cell>
          <cell r="F970" t="str">
            <v>65311 Woven fabrics from high tenacity nylon or other polyamide or polyester yarn (other than pile or chenille and narrow or special fabrics)</v>
          </cell>
        </row>
        <row r="971">
          <cell r="C971" t="str">
            <v>523.29</v>
          </cell>
          <cell r="E971" t="str">
            <v>523.49</v>
          </cell>
          <cell r="F971" t="str">
            <v>65312 Woven fabrics from strip or straw of synthetic textile materials (other than pile or chenille and narrow or special fabrics)</v>
          </cell>
        </row>
        <row r="972">
          <cell r="C972" t="str">
            <v>523.29</v>
          </cell>
          <cell r="E972" t="str">
            <v>523.49</v>
          </cell>
          <cell r="F972" t="str">
            <v>65313 Fabrics of layers of parallel synthetic filament yarns, superimposed on each other at acute or right angles, layers bonded (no narrow etc. fabrics)</v>
          </cell>
        </row>
        <row r="973">
          <cell r="C973" t="str">
            <v>523.29</v>
          </cell>
          <cell r="E973" t="str">
            <v>523.49</v>
          </cell>
          <cell r="F973" t="str">
            <v>65314 Woven manmade textile fabrics, n.e.s., not under 85% (weight) filaments of nylon or other polyamides (other than pile, chenille, narrow etc. fabrics)</v>
          </cell>
        </row>
        <row r="974">
          <cell r="C974" t="str">
            <v>523.29</v>
          </cell>
          <cell r="E974" t="str">
            <v>523.49</v>
          </cell>
          <cell r="F974" t="str">
            <v>65315 Woven manmade textile fabrics, n.e.s., not under 85% (weight) textured filaments of polyester (other than pile or chenille and narrow etc. fabrics)</v>
          </cell>
        </row>
        <row r="975">
          <cell r="C975" t="str">
            <v>523.29</v>
          </cell>
          <cell r="E975" t="str">
            <v>523.49</v>
          </cell>
          <cell r="F975" t="str">
            <v>65316 Woven manmade textile fabrics, n.e.s., not under 85% (weight) non-textured filaments of polyester (other than pile, chenille, narrow etc. fabrics)</v>
          </cell>
        </row>
        <row r="976">
          <cell r="C976" t="str">
            <v>523.29</v>
          </cell>
          <cell r="E976" t="str">
            <v>523.49</v>
          </cell>
          <cell r="F976" t="str">
            <v>65317 Woven manmade textile fabrics, n.e.s., not under 85% (weight) synthetic filaments, n.e.s. (other than pile, chenille, narrow etc. fabrics)</v>
          </cell>
        </row>
        <row r="977">
          <cell r="C977" t="str">
            <v>523.29</v>
          </cell>
          <cell r="E977" t="str">
            <v>523.51</v>
          </cell>
          <cell r="F977" t="str">
            <v>65318 Woven manmade textile fabrics, n.e.s., under 85% (weight) synthetic filame nts, mixed mainly with cotton (except pile, chenille, narrow etc. fabrics)</v>
          </cell>
        </row>
        <row r="978">
          <cell r="C978" t="str">
            <v>523.29</v>
          </cell>
          <cell r="E978" t="str">
            <v>523.52</v>
          </cell>
          <cell r="F978" t="str">
            <v>65319 Woven manmade textile fabrics, n.e.s., of synthetic filament yarns, n.e.s. (except pile, chenille, narrow etc. fabrics)</v>
          </cell>
        </row>
        <row r="979">
          <cell r="C979" t="str">
            <v>523.29</v>
          </cell>
          <cell r="E979" t="str">
            <v>523.59</v>
          </cell>
          <cell r="F979" t="str">
            <v>65321 Woven fabrics of polyester staple fibers, not under 85% (weight) of such fibers (other than pile or chenille and narrow or special fabrics)</v>
          </cell>
        </row>
        <row r="980">
          <cell r="C980" t="str">
            <v>523.29</v>
          </cell>
          <cell r="E980" t="str">
            <v>523.61</v>
          </cell>
          <cell r="F980" t="str">
            <v>65325 Woven fabrics of acrylic or modacrylic staple fibers, not under 85% (weight) of such fibers (other than pile or chenille and narrow etc. fabrics)</v>
          </cell>
        </row>
        <row r="981">
          <cell r="C981" t="str">
            <v>523.29</v>
          </cell>
          <cell r="E981" t="str">
            <v>523.63</v>
          </cell>
          <cell r="F981" t="str">
            <v>65329 Woven fabrics of synthetic staple fibers, n.e.s., not under 85% (weight) of such fibers (other than pile or chenille and narrow or special fabrics)</v>
          </cell>
        </row>
        <row r="982">
          <cell r="C982" t="str">
            <v>523.31</v>
          </cell>
          <cell r="E982" t="str">
            <v>523.63</v>
          </cell>
          <cell r="F982" t="str">
            <v>65331 Woven fabrics of polyester staple fibers, under 85% (weight) of such fibers, mixed mainly with cotton, not over 170 g/m2 (no pile, narrow etc. fabric)</v>
          </cell>
        </row>
        <row r="983">
          <cell r="C983" t="str">
            <v>523.31</v>
          </cell>
          <cell r="E983" t="str">
            <v>523.63</v>
          </cell>
          <cell r="F983" t="str">
            <v>65332 Woven fabrics of synthetic staple fibers, n.e.s., under 85% (weight) of such fibers, mixed mainly with cotton, not over 170 g/m2 (no pile etc. fabric)</v>
          </cell>
        </row>
        <row r="984">
          <cell r="C984" t="str">
            <v>523.32</v>
          </cell>
          <cell r="E984" t="str">
            <v>523.63</v>
          </cell>
          <cell r="F984" t="str">
            <v>65333 Woven fabrics of polyester staple fibers, under 85% (weight) of such fibers, mixed mainly with cotton, over 170 g/m2 (no pile, narrow etc. fabrics)</v>
          </cell>
        </row>
        <row r="985">
          <cell r="C985" t="str">
            <v>523.39</v>
          </cell>
          <cell r="E985" t="str">
            <v>523.63</v>
          </cell>
          <cell r="F985" t="str">
            <v>65334 Woven fabrics of synthetic staple fibers, n.e.s., under 85% (weight) of such fibers, mixed mainly with cotton, over 170 g/m2 (no pile etc. fabrics)</v>
          </cell>
        </row>
        <row r="986">
          <cell r="C986" t="str">
            <v>523.39</v>
          </cell>
          <cell r="E986" t="str">
            <v>523.64</v>
          </cell>
          <cell r="F986" t="str">
            <v>65341 Woven fabrics of synthetic staple fibers, under 85% (weight) of such fibers, mixed mainly with wool or fine animal hair (no pile, narrow etc. fabrics)</v>
          </cell>
        </row>
        <row r="987">
          <cell r="C987" t="str">
            <v>523.41</v>
          </cell>
          <cell r="E987" t="str">
            <v>523.65</v>
          </cell>
          <cell r="F987" t="str">
            <v>65342 Woven fabrics of synthetic staple fibers, under 85% (weight) of such fibers, mixed mainly with manmade filaments (no pile, narrow etc. fabrics)</v>
          </cell>
        </row>
        <row r="988">
          <cell r="C988" t="str">
            <v>523.42</v>
          </cell>
          <cell r="E988" t="str">
            <v>523.72</v>
          </cell>
          <cell r="F988" t="str">
            <v>65343 Woven fabrics, under 85% (weight) synthetic staple fibers mixed mainly with fibers except cotton, wool, etc., or manmade filaments (no pile etc.)</v>
          </cell>
        </row>
        <row r="989">
          <cell r="C989" t="str">
            <v>523.42</v>
          </cell>
          <cell r="E989" t="str">
            <v>523.73</v>
          </cell>
          <cell r="F989" t="str">
            <v>65351 Woven fabrics obtained from high tenacity yarn of viscose rayon (other than pile or chenille and narrow or special fabrics)</v>
          </cell>
        </row>
        <row r="990">
          <cell r="C990" t="str">
            <v>523.42</v>
          </cell>
          <cell r="E990" t="str">
            <v>523.74</v>
          </cell>
          <cell r="F990" t="str">
            <v>65352 Woven fabrics of artificial filaments or strip, etc., not under 85% (weight) of such textile materials (no pile, chenille or narrow etc. fabrics)</v>
          </cell>
        </row>
        <row r="991">
          <cell r="C991" t="str">
            <v>523.43</v>
          </cell>
          <cell r="E991" t="str">
            <v>523.79</v>
          </cell>
          <cell r="F991" t="str">
            <v>65359 Woven fabrics of artificial filament yarn, n.e.s. (other than pile or chenille and narrow or special fabrics)</v>
          </cell>
        </row>
        <row r="992">
          <cell r="C992" t="str">
            <v>523.43</v>
          </cell>
          <cell r="E992" t="str">
            <v>523.79</v>
          </cell>
          <cell r="F992" t="str">
            <v>65360 Woven fabrics of artificial staple fibers, not under 85% (weight) of such fibers (other than pile or chenille and narrow or special fabrics)</v>
          </cell>
        </row>
        <row r="993">
          <cell r="C993" t="str">
            <v>523.44</v>
          </cell>
          <cell r="E993" t="str">
            <v>523.79</v>
          </cell>
          <cell r="F993" t="str">
            <v>65381 Woven fabrics of artificial staple fibers, under 85% (weight) of such fibers, mixed mainly with cotton (no pile, chenille or narrow etc. fabrics)</v>
          </cell>
        </row>
        <row r="994">
          <cell r="C994" t="str">
            <v>523.44</v>
          </cell>
          <cell r="E994" t="str">
            <v>523.79</v>
          </cell>
          <cell r="F994" t="str">
            <v>65382 Woven fabrics of artificial staple fibers, under 85% (weight) of such fibers, mixed mainly with wool or fine animal hair (no pile, narrow etc. fabric)</v>
          </cell>
        </row>
        <row r="995">
          <cell r="C995" t="str">
            <v>523.44</v>
          </cell>
          <cell r="E995" t="str">
            <v>523.79</v>
          </cell>
          <cell r="F995" t="str">
            <v>65383 Woven fabrics of artificial staple fibers, under 85% (weight) of such fibers, mixed mainly with manmade filaments (no pile, narrow etc. fabrics)</v>
          </cell>
        </row>
        <row r="996">
          <cell r="C996" t="str">
            <v>523.45</v>
          </cell>
          <cell r="E996" t="str">
            <v>523.81</v>
          </cell>
          <cell r="F996" t="str">
            <v>65389 Woven fabrics, under 85% (weight) artificial staple fibers mixed mainly with fibers except cotton, wool, etc. or manmade filaments (no pile etc.)</v>
          </cell>
        </row>
        <row r="997">
          <cell r="C997" t="str">
            <v>523.45</v>
          </cell>
          <cell r="E997" t="str">
            <v>523.81</v>
          </cell>
          <cell r="F997" t="str">
            <v>65391 Woven pile fabrics of manmade fibers, uncut (other than narrow or special fabrics)</v>
          </cell>
        </row>
        <row r="998">
          <cell r="C998" t="str">
            <v>523.49</v>
          </cell>
          <cell r="E998" t="str">
            <v>523.81</v>
          </cell>
          <cell r="F998" t="str">
            <v>65393 Woven cut pile fabrics and chenille fabrics of manmade fibers (other than narrow or special fabrics)</v>
          </cell>
        </row>
        <row r="999">
          <cell r="C999" t="str">
            <v>523.49</v>
          </cell>
          <cell r="E999" t="str">
            <v>523.83</v>
          </cell>
          <cell r="F999" t="str">
            <v>65411 Woven fabrics of noil silk (other than pile or chenille and narrow or special fabrics)</v>
          </cell>
        </row>
        <row r="1000">
          <cell r="C1000" t="str">
            <v>523.49</v>
          </cell>
          <cell r="E1000" t="str">
            <v>523.83</v>
          </cell>
          <cell r="F1000" t="str">
            <v>65413 Woven fabrics of silk, not under 85% (weight) silk or silk waste, other than noil silk (other than pile or chenille and narrow or special fabrics)</v>
          </cell>
        </row>
        <row r="1001">
          <cell r="C1001" t="str">
            <v>523.49</v>
          </cell>
          <cell r="E1001" t="str">
            <v>523.83</v>
          </cell>
          <cell r="F1001" t="str">
            <v>65419 Woven fabrics of silk, n.e.s., including silk fabrics under 85% silk or silk waste (other than pile or chenille and narrow or special fabrics)</v>
          </cell>
        </row>
        <row r="1002">
          <cell r="C1002" t="str">
            <v>523.49</v>
          </cell>
          <cell r="E1002" t="str">
            <v>523.84</v>
          </cell>
          <cell r="F1002" t="str">
            <v>65421 Woven fabrics of carded wool or fine animal hair, not under 85% (weight) of such fibers (other than pile or chenille and narrow or special fabrics)</v>
          </cell>
        </row>
        <row r="1003">
          <cell r="C1003" t="str">
            <v>523.49</v>
          </cell>
          <cell r="E1003" t="str">
            <v>523.84</v>
          </cell>
          <cell r="F1003" t="str">
            <v>65422 Woven fabrics of combed wool or fine animal hair, not under 85% (weight) of such fibers (other than pile or chenille and narrow or special fabrics)</v>
          </cell>
        </row>
        <row r="1004">
          <cell r="C1004" t="str">
            <v>523.49</v>
          </cell>
          <cell r="E1004" t="str">
            <v>523.84</v>
          </cell>
          <cell r="F1004" t="str">
            <v>65431 Woven fabrics of carded wool or fine animal hair, under 85% (weight) of such fibers, mixed mainly with manmade textile materials (no pile etc.)</v>
          </cell>
        </row>
        <row r="1005">
          <cell r="C1005" t="str">
            <v>523.49</v>
          </cell>
          <cell r="E1005" t="str">
            <v>523.84</v>
          </cell>
          <cell r="F1005" t="str">
            <v>65432 Woven fabrics of combed wool or fine animal hair, under 85% (weight) of such fibers, mixed mainly with manmade textile materials (no pile etc.)</v>
          </cell>
        </row>
        <row r="1006">
          <cell r="C1006" t="str">
            <v>523.49</v>
          </cell>
          <cell r="E1006" t="str">
            <v>524.31</v>
          </cell>
          <cell r="F1006" t="str">
            <v>65433 Woven fabrics of carded wool or fine animal hair, under 85% (weight) of such fibers, mixed mainly with fibers other than manmade (no pile etc.)</v>
          </cell>
        </row>
        <row r="1007">
          <cell r="C1007" t="str">
            <v>523.49</v>
          </cell>
          <cell r="E1007" t="str">
            <v>524.31</v>
          </cell>
          <cell r="F1007" t="str">
            <v>65434 Woven fabrics of combed wool or fine animal hair, under 85% (weight) of such fibers, mixed mainly with fibers other than manmade (no pile etc.)</v>
          </cell>
        </row>
        <row r="1008">
          <cell r="C1008" t="str">
            <v>523.51</v>
          </cell>
          <cell r="E1008" t="str">
            <v>524.31</v>
          </cell>
          <cell r="F1008" t="str">
            <v>65435 Woven pile and chenille fabrics of wool or fine animal hair (other than narrow or special fabrics)</v>
          </cell>
        </row>
        <row r="1009">
          <cell r="C1009" t="str">
            <v>523.52</v>
          </cell>
          <cell r="E1009" t="str">
            <v>524.31</v>
          </cell>
          <cell r="F1009" t="str">
            <v>65441 Woven flax fabrics, not under 85% (weight) flax (other than narrow or special fabrics)</v>
          </cell>
        </row>
        <row r="1010">
          <cell r="C1010" t="str">
            <v>523.59</v>
          </cell>
          <cell r="E1010" t="str">
            <v>524.31</v>
          </cell>
          <cell r="F1010" t="str">
            <v>65442 Woven flax fabrics, under 85% (weight) flax (other than narrow or special fabrics)</v>
          </cell>
        </row>
        <row r="1011">
          <cell r="C1011" t="str">
            <v>523.61</v>
          </cell>
          <cell r="E1011" t="str">
            <v>524.31</v>
          </cell>
          <cell r="F1011" t="str">
            <v>65450 Woven fabrics of jute or other textile bast fibers (other than narrow or special fabrics)</v>
          </cell>
        </row>
        <row r="1012">
          <cell r="C1012" t="str">
            <v>523.63</v>
          </cell>
          <cell r="E1012" t="str">
            <v>524.31</v>
          </cell>
          <cell r="F1012" t="str">
            <v>65460 Woven fabrics of glass fiber (including narrow fabrics)</v>
          </cell>
        </row>
        <row r="1013">
          <cell r="C1013" t="str">
            <v>523.63</v>
          </cell>
          <cell r="E1013" t="str">
            <v>523.89</v>
          </cell>
          <cell r="F1013" t="str">
            <v>65491 Woven fabrics of metal thread, yarn or strip, used for apparel, furnishing fabrics, etc.</v>
          </cell>
        </row>
        <row r="1014">
          <cell r="C1014" t="str">
            <v>523.63</v>
          </cell>
          <cell r="E1014" t="str">
            <v>523.89</v>
          </cell>
          <cell r="F1014" t="str">
            <v>65492 Woven fabrics of coarse animal hair or horsehair</v>
          </cell>
        </row>
        <row r="1015">
          <cell r="C1015" t="str">
            <v>523.63</v>
          </cell>
          <cell r="E1015" t="str">
            <v>524.32</v>
          </cell>
          <cell r="F1015" t="str">
            <v>65493 Woven fabrics of vegetable textile fibers, n.e.s.; woven fabrics of paper yarn</v>
          </cell>
        </row>
        <row r="1016">
          <cell r="C1016" t="str">
            <v>523.63</v>
          </cell>
          <cell r="E1016" t="str">
            <v>524.32</v>
          </cell>
          <cell r="F1016" t="str">
            <v>65494 Woven gauze fabrics (excluding narrow fabrics) of textile materials other than cotton</v>
          </cell>
        </row>
        <row r="1017">
          <cell r="C1017" t="str">
            <v>523.63</v>
          </cell>
          <cell r="E1017" t="str">
            <v>524.32</v>
          </cell>
          <cell r="F1017" t="str">
            <v>65495 Woven pile and chenille fabrics, n.e.s., of textile materials other than wool, cotton and manmade fibers (excluding narrow fabrics)</v>
          </cell>
        </row>
        <row r="1018">
          <cell r="C1018" t="str">
            <v>523.64</v>
          </cell>
          <cell r="E1018" t="str">
            <v>524.32</v>
          </cell>
          <cell r="F1018" t="str">
            <v>65496 Woven terry toweling and similar terry fabrics (excluding narrow fabrics) of textile materials other than cotton</v>
          </cell>
        </row>
        <row r="1019">
          <cell r="C1019" t="str">
            <v>523.65</v>
          </cell>
          <cell r="E1019" t="str">
            <v>524.32</v>
          </cell>
          <cell r="F1019" t="str">
            <v>65497 Woven tufted textile fabrics (other than narrow or special fabrics)</v>
          </cell>
        </row>
        <row r="1020">
          <cell r="C1020" t="str">
            <v>523.71</v>
          </cell>
          <cell r="E1020" t="str">
            <v>525.11</v>
          </cell>
          <cell r="F1020" t="str">
            <v>65511 Knitted or crocheted long pile fabrics</v>
          </cell>
        </row>
        <row r="1021">
          <cell r="C1021" t="str">
            <v>523.72</v>
          </cell>
          <cell r="E1021" t="str">
            <v>525.13</v>
          </cell>
          <cell r="F1021" t="str">
            <v>65512 Knitted or crocheted looped pile fabrics</v>
          </cell>
        </row>
        <row r="1022">
          <cell r="C1022" t="str">
            <v>523.73</v>
          </cell>
          <cell r="E1022" t="str">
            <v>525.15</v>
          </cell>
          <cell r="F1022" t="str">
            <v>65519 Knitted or crocheted pile fabrics, n.e.s.</v>
          </cell>
        </row>
        <row r="1023">
          <cell r="C1023" t="str">
            <v>523.74</v>
          </cell>
          <cell r="E1023" t="str">
            <v>525.19</v>
          </cell>
          <cell r="F1023" t="str">
            <v>65521 Knitted or crocheted fabrics (other than pile), not impregnated, coated etc., not over 30 cm wide</v>
          </cell>
        </row>
        <row r="1024">
          <cell r="C1024" t="str">
            <v>523.79</v>
          </cell>
          <cell r="E1024" t="str">
            <v>525.17</v>
          </cell>
          <cell r="F1024" t="str">
            <v>65523 Knitted fabrics, n.e.s., not impregnated, coated, etc., warp knit (including those made on galloon knitting machines)</v>
          </cell>
        </row>
        <row r="1025">
          <cell r="C1025" t="str">
            <v>523.79</v>
          </cell>
          <cell r="E1025" t="str">
            <v>525.91</v>
          </cell>
          <cell r="F1025" t="str">
            <v>65529 Knitted or crocheted fabrics, n.e.s.</v>
          </cell>
        </row>
        <row r="1026">
          <cell r="C1026" t="str">
            <v>523.75</v>
          </cell>
          <cell r="E1026" t="str">
            <v>525.91</v>
          </cell>
          <cell r="F1026" t="str">
            <v>65522 Knitted or crocheted fabrics (other than pile), not impregnated, coated etc., over 30 cm wide, with 5% (weight) or more elastic yarn or rubber thread</v>
          </cell>
        </row>
        <row r="1027">
          <cell r="C1027" t="str">
            <v>523.79</v>
          </cell>
          <cell r="E1027" t="str">
            <v>525.95</v>
          </cell>
          <cell r="F1027" t="str">
            <v>65611 Narrow woven pile and chenille fabrics, including terry toweling and other narrow terry fabrics</v>
          </cell>
        </row>
        <row r="1028">
          <cell r="C1028" t="str">
            <v>523.79</v>
          </cell>
          <cell r="E1028" t="str">
            <v>525.95</v>
          </cell>
          <cell r="F1028" t="str">
            <v>65612 Narrow woven fabrics, n.e.s., containing 5% (weight) or more elastomeric yarn or rubber thread</v>
          </cell>
        </row>
        <row r="1029">
          <cell r="C1029" t="str">
            <v>523.79</v>
          </cell>
          <cell r="E1029" t="str">
            <v>524.91</v>
          </cell>
          <cell r="F1029" t="str">
            <v>65613 Narrow woven fabrics, n.e.s.</v>
          </cell>
        </row>
        <row r="1030">
          <cell r="C1030" t="str">
            <v>523.81</v>
          </cell>
          <cell r="E1030" t="str">
            <v>524.92</v>
          </cell>
          <cell r="F1030" t="str">
            <v>65614 Narrow fabrics, consisting of warp without weft assembled by means of an adhesive (bolducs)</v>
          </cell>
        </row>
        <row r="1031">
          <cell r="C1031" t="str">
            <v>523.81</v>
          </cell>
          <cell r="E1031" t="str">
            <v>524.93</v>
          </cell>
          <cell r="F1031" t="str">
            <v>65621 Woven labels, badges and similar articles of textile materials, in the piece or strips, etc., not embroidered</v>
          </cell>
        </row>
        <row r="1032">
          <cell r="C1032" t="str">
            <v>523.81</v>
          </cell>
          <cell r="E1032" t="str">
            <v>524.94</v>
          </cell>
          <cell r="F1032" t="str">
            <v>65629 Labels, badges, and similar articles of nonwoven textile materials, in the piece or strips, etc., not embroidered</v>
          </cell>
        </row>
        <row r="1033">
          <cell r="C1033" t="str">
            <v>523.82</v>
          </cell>
          <cell r="E1033" t="str">
            <v>524.94</v>
          </cell>
          <cell r="F1033" t="str">
            <v>65631 Gimped yarn and man-made monofilament strip, etc.; chenille yarn; loop-wale yarn</v>
          </cell>
        </row>
        <row r="1034">
          <cell r="C1034" t="str">
            <v>523.83</v>
          </cell>
          <cell r="E1034" t="str">
            <v>524.95</v>
          </cell>
          <cell r="F1034" t="str">
            <v>65632 Braids in the piece; ornamental trimmings in the piece, no embroidery, other than knitted or crocheted; tassels, pompons and similar articles</v>
          </cell>
        </row>
        <row r="1035">
          <cell r="C1035" t="str">
            <v>523.83</v>
          </cell>
          <cell r="E1035" t="str">
            <v>524.96</v>
          </cell>
          <cell r="F1035" t="str">
            <v>65641 Tulles and other net fabrics (not including woven, knitted or crocheted fabrics)</v>
          </cell>
        </row>
        <row r="1036">
          <cell r="C1036" t="str">
            <v>523.83</v>
          </cell>
          <cell r="E1036" t="str">
            <v>524.99</v>
          </cell>
          <cell r="F1036" t="str">
            <v>65642 Lace, mechanically made</v>
          </cell>
        </row>
        <row r="1037">
          <cell r="C1037" t="str">
            <v>523.83</v>
          </cell>
          <cell r="E1037" t="str">
            <v>511.14</v>
          </cell>
          <cell r="F1037" t="str">
            <v>65643 Lace, hand-made</v>
          </cell>
        </row>
        <row r="1038">
          <cell r="C1038" t="str">
            <v>523.84</v>
          </cell>
          <cell r="E1038" t="str">
            <v>511.11</v>
          </cell>
          <cell r="F1038" t="str">
            <v>65651 Embroidery without visible ground</v>
          </cell>
        </row>
        <row r="1039">
          <cell r="C1039" t="str">
            <v>523.84</v>
          </cell>
          <cell r="E1039" t="str">
            <v>511.12</v>
          </cell>
          <cell r="F1039" t="str">
            <v>65659 Embroidery, n.e.s. (including applique and other embroidery with the ground retained after embroidering)</v>
          </cell>
        </row>
        <row r="1040">
          <cell r="C1040" t="str">
            <v>523.84</v>
          </cell>
          <cell r="E1040" t="str">
            <v>511.13</v>
          </cell>
          <cell r="F1040" t="str">
            <v>65711 Needleloom felt and stitch-bonded fiber fabrics</v>
          </cell>
        </row>
        <row r="1041">
          <cell r="C1041" t="str">
            <v>523.84</v>
          </cell>
          <cell r="E1041" t="str">
            <v>511.13</v>
          </cell>
          <cell r="F1041" t="str">
            <v>65712 Felt, n.e.s., not impregnated, coated, covered or laminated</v>
          </cell>
        </row>
        <row r="1042">
          <cell r="C1042" t="str">
            <v>524.31</v>
          </cell>
          <cell r="E1042" t="str">
            <v>511.19</v>
          </cell>
          <cell r="F1042" t="str">
            <v>65731 Textile fabrics coated with gum, etc. for book covers, etc.; tracing cloth; prepared painting canvas; buckram and similar fabrics for hat foundations</v>
          </cell>
        </row>
        <row r="1043">
          <cell r="C1043" t="str">
            <v>524.31</v>
          </cell>
          <cell r="E1043" t="str">
            <v>511.21</v>
          </cell>
          <cell r="F1043" t="str">
            <v>65732 Textile fabrics impregnated, coated, covered or laminated with plastics, other than tire cord fabric</v>
          </cell>
        </row>
        <row r="1044">
          <cell r="C1044" t="str">
            <v>524.31</v>
          </cell>
          <cell r="E1044" t="str">
            <v>511.29</v>
          </cell>
          <cell r="F1044" t="str">
            <v>65733 Textile fabrics rubberized, other than tire cord fabric</v>
          </cell>
        </row>
        <row r="1045">
          <cell r="C1045" t="str">
            <v>524.31</v>
          </cell>
          <cell r="E1045" t="str">
            <v>511.22</v>
          </cell>
          <cell r="F1045" t="str">
            <v>65734 Textile fabrics otherwise impregnated, coated or covered; painted theatrical scenery canvas, studio back-cloths or the like</v>
          </cell>
        </row>
        <row r="1046">
          <cell r="C1046" t="str">
            <v>524.31</v>
          </cell>
          <cell r="E1046" t="str">
            <v>511.23</v>
          </cell>
          <cell r="F1046" t="str">
            <v>65735 Textile wall coverings</v>
          </cell>
        </row>
        <row r="1047">
          <cell r="C1047" t="str">
            <v>524.31</v>
          </cell>
          <cell r="E1047" t="str">
            <v>511.24</v>
          </cell>
          <cell r="F1047" t="str">
            <v>65740 Quilted textile products in the piece composed of one or more layers of textile materials assembled with padding, n.e.s.</v>
          </cell>
        </row>
        <row r="1048">
          <cell r="C1048" t="str">
            <v>524.31</v>
          </cell>
          <cell r="E1048" t="str">
            <v>511.24</v>
          </cell>
          <cell r="F1048" t="str">
            <v>65751 Twine, cordage, rope and cables, whether or not plaited or braided and whether or not impregnated, coated, covered or sheathed with rubber or plastics</v>
          </cell>
        </row>
        <row r="1049">
          <cell r="C1049" t="str">
            <v>524.31</v>
          </cell>
          <cell r="E1049" t="str">
            <v>511.24</v>
          </cell>
          <cell r="F1049" t="str">
            <v>65752 Knotted netting of twine, cordage or rope; made up fishing and other nets of textile materials</v>
          </cell>
        </row>
        <row r="1050">
          <cell r="C1050" t="str">
            <v>524.31</v>
          </cell>
          <cell r="E1050" t="str">
            <v>511.24</v>
          </cell>
          <cell r="F1050" t="str">
            <v>65759 Articles of artificial and synthetic textile monofilaments, strip, etc., and twine, cordage or rope, n.e.s.</v>
          </cell>
        </row>
        <row r="1051">
          <cell r="C1051" t="str">
            <v>523.89</v>
          </cell>
          <cell r="E1051" t="str">
            <v>511.25</v>
          </cell>
          <cell r="F1051" t="str">
            <v>65719 Felt, impregnated, coated, covered or laminated, n.e.s.</v>
          </cell>
        </row>
        <row r="1052">
          <cell r="C1052" t="str">
            <v>523.89</v>
          </cell>
          <cell r="E1052" t="str">
            <v>511.26</v>
          </cell>
          <cell r="F1052" t="str">
            <v>65720 Nonwovens, whether or not impregnated, coated, covered or laminated, n.e.s.</v>
          </cell>
        </row>
        <row r="1053">
          <cell r="C1053" t="str">
            <v>524.32</v>
          </cell>
          <cell r="E1053" t="str">
            <v>511.27</v>
          </cell>
          <cell r="F1053" t="str">
            <v>65761 Hat forms, hat bodies and hoods of felt, neither blocked nor with made brims; plateaux and manchons of felt</v>
          </cell>
        </row>
        <row r="1054">
          <cell r="C1054" t="str">
            <v>524.32</v>
          </cell>
          <cell r="E1054" t="str">
            <v>511.29</v>
          </cell>
          <cell r="F1054" t="str">
            <v>65762 Hat shapes, plaited or made with assembled strips of any material, neither blocked nor with made brims, and neither lined nor trimmed</v>
          </cell>
        </row>
        <row r="1055">
          <cell r="C1055" t="str">
            <v>524.32</v>
          </cell>
          <cell r="E1055" t="str">
            <v>511.36</v>
          </cell>
          <cell r="F1055" t="str">
            <v>65771 Textile wadding materials and articles thereof; textile fibers not over 5 mm in length (flock), textile dust and mill neps</v>
          </cell>
        </row>
        <row r="1056">
          <cell r="C1056" t="str">
            <v>524.32</v>
          </cell>
          <cell r="E1056" t="str">
            <v>511.36</v>
          </cell>
          <cell r="F1056" t="str">
            <v>65772 Textile wicks, woven, plaited or knitted, for lamps, stoves, lighters, candles, etc.; incandescent gas mantles and tubular knitted fabric therefor</v>
          </cell>
        </row>
        <row r="1057">
          <cell r="C1057" t="str">
            <v>524.32</v>
          </cell>
          <cell r="E1057" t="str">
            <v>511.36</v>
          </cell>
          <cell r="F1057" t="str">
            <v>65773 Textile products and articles, for technical uses</v>
          </cell>
        </row>
        <row r="1058">
          <cell r="C1058" t="str">
            <v>525.11</v>
          </cell>
          <cell r="E1058" t="str">
            <v>511.36</v>
          </cell>
          <cell r="F1058" t="str">
            <v>65812 Sacks and bags of cotton textiles used for packing goods</v>
          </cell>
        </row>
        <row r="1059">
          <cell r="C1059" t="str">
            <v>525.13</v>
          </cell>
          <cell r="E1059" t="str">
            <v>511.35</v>
          </cell>
          <cell r="F1059" t="str">
            <v>65813 Sacks and bags of manmade textile materials used for packing goods</v>
          </cell>
        </row>
        <row r="1060">
          <cell r="C1060" t="str">
            <v>525.15</v>
          </cell>
          <cell r="E1060" t="str">
            <v>511.36</v>
          </cell>
          <cell r="F1060" t="str">
            <v>65819 Sacks and bags of textile materials, n.e.s. used for packing goods</v>
          </cell>
        </row>
        <row r="1061">
          <cell r="C1061" t="str">
            <v>525.19</v>
          </cell>
          <cell r="E1061" t="str">
            <v>511.31</v>
          </cell>
          <cell r="F1061" t="str">
            <v>65822 Tents of textile materials</v>
          </cell>
        </row>
        <row r="1062">
          <cell r="C1062" t="str">
            <v>525.17</v>
          </cell>
          <cell r="E1062" t="str">
            <v>511.32</v>
          </cell>
          <cell r="F1062" t="str">
            <v>65821 Textile tarpaulins, awnings and sunblinds</v>
          </cell>
        </row>
        <row r="1063">
          <cell r="C1063" t="str">
            <v>525.91</v>
          </cell>
          <cell r="E1063" t="str">
            <v>511.33</v>
          </cell>
          <cell r="F1063" t="str">
            <v>65823 Sails for boats, sailboards or landcraft of textile materials</v>
          </cell>
        </row>
        <row r="1064">
          <cell r="C1064" t="str">
            <v>525.91</v>
          </cell>
          <cell r="E1064" t="str">
            <v>511.34</v>
          </cell>
          <cell r="F1064" t="str">
            <v>65824 Pneumatic mattresses of textile materials</v>
          </cell>
        </row>
        <row r="1065">
          <cell r="C1065" t="str">
            <v>525.95</v>
          </cell>
          <cell r="E1065" t="str">
            <v>511.37</v>
          </cell>
          <cell r="F1065" t="str">
            <v>65829 Camping goods, n.e.s. of textile materials</v>
          </cell>
        </row>
        <row r="1066">
          <cell r="C1066" t="str">
            <v>525.95</v>
          </cell>
          <cell r="E1066" t="str">
            <v>511.37</v>
          </cell>
          <cell r="F1066" t="str">
            <v>65831 Blankets and traveling rugs (not electric) of wool or fine animal hair</v>
          </cell>
        </row>
        <row r="1067">
          <cell r="C1067" t="str">
            <v>524.91</v>
          </cell>
          <cell r="E1067" t="str">
            <v>511.38</v>
          </cell>
          <cell r="F1067" t="str">
            <v>65781 Rubber thread and cord, textile covered</v>
          </cell>
        </row>
        <row r="1068">
          <cell r="C1068" t="str">
            <v>524.92</v>
          </cell>
          <cell r="E1068" t="str">
            <v>511.38</v>
          </cell>
          <cell r="F1068" t="str">
            <v>65785 High tenacity yarn of polyester, nylon or other polyamides or of viscose rayon, impregnated or coated with rubber or plastics</v>
          </cell>
        </row>
        <row r="1069">
          <cell r="C1069" t="str">
            <v>524.93</v>
          </cell>
          <cell r="E1069" t="str">
            <v>511.38</v>
          </cell>
          <cell r="F1069" t="str">
            <v>65789 Textile yarns of specified manmade monofilaments, strip, etc., impregnated, coated, etc. with rubber or plastics, n.e.s.</v>
          </cell>
        </row>
        <row r="1070">
          <cell r="C1070" t="str">
            <v>524.94</v>
          </cell>
          <cell r="E1070" t="str">
            <v>511.38</v>
          </cell>
          <cell r="F1070" t="str">
            <v>65791 Textile hosepiping and similar textile tubing, with or without lining, armor or accessories of other materials</v>
          </cell>
        </row>
        <row r="1071">
          <cell r="C1071" t="str">
            <v>524.94</v>
          </cell>
          <cell r="E1071" t="str">
            <v>511.38</v>
          </cell>
          <cell r="F1071" t="str">
            <v>65792 Textile transmission or conveyor belts or belting, whether or not reinforced with metal or other materials</v>
          </cell>
        </row>
        <row r="1072">
          <cell r="C1072" t="str">
            <v>524.95</v>
          </cell>
          <cell r="E1072" t="str">
            <v>511.38</v>
          </cell>
          <cell r="F1072" t="str">
            <v>65793 Tire cord fabric of high tenacity yarn of nylon or other polyamides, polyesters or viscose rayon</v>
          </cell>
        </row>
        <row r="1073">
          <cell r="C1073" t="str">
            <v>524.99</v>
          </cell>
          <cell r="E1073" t="str">
            <v>511.38</v>
          </cell>
          <cell r="F1073" t="str">
            <v>65811 Sacks and bags of jute or other textile bast fibers used for packing goods</v>
          </cell>
        </row>
        <row r="1074">
          <cell r="C1074" t="str">
            <v>511.14</v>
          </cell>
          <cell r="E1074" t="str">
            <v>511.38</v>
          </cell>
          <cell r="F1074" t="str">
            <v>57391 Vinyl chloride-vinyl acetate copolymers, in primary forms</v>
          </cell>
        </row>
        <row r="1075">
          <cell r="C1075" t="str">
            <v>511.11</v>
          </cell>
          <cell r="E1075" t="str">
            <v>511.39</v>
          </cell>
          <cell r="F1075" t="str">
            <v>57299 Styrene polymers, n.e.s., in primary forms</v>
          </cell>
        </row>
        <row r="1076">
          <cell r="C1076" t="str">
            <v>511.12</v>
          </cell>
          <cell r="E1076" t="str">
            <v>511.39</v>
          </cell>
          <cell r="F1076" t="str">
            <v>57311 Polyvinyl chloride, not mixed with other substances, in primary forms</v>
          </cell>
        </row>
        <row r="1077">
          <cell r="C1077" t="str">
            <v>511.13</v>
          </cell>
          <cell r="E1077" t="str">
            <v>511.39</v>
          </cell>
          <cell r="F1077" t="str">
            <v>57312 Polyvinyl chloride, mixed with other substances, nonplasticized, in primary forms</v>
          </cell>
        </row>
        <row r="1078">
          <cell r="C1078" t="str">
            <v>511.13</v>
          </cell>
          <cell r="E1078" t="str">
            <v>511.39</v>
          </cell>
          <cell r="F1078" t="str">
            <v>57313 Polyvinyl chloride, mixed with other substances, plasticized, in primary forms</v>
          </cell>
        </row>
        <row r="1079">
          <cell r="C1079" t="str">
            <v>511.19</v>
          </cell>
          <cell r="E1079" t="str">
            <v>511.39</v>
          </cell>
          <cell r="F1079" t="str">
            <v>57392 Vinyl chloride copolymers, n.e.s., in primary forms</v>
          </cell>
        </row>
        <row r="1080">
          <cell r="C1080" t="str">
            <v>511.21</v>
          </cell>
          <cell r="E1080" t="str">
            <v>511.39</v>
          </cell>
          <cell r="F1080" t="str">
            <v>57393 Vinylidene chloride polymers, in primary forms</v>
          </cell>
        </row>
        <row r="1081">
          <cell r="C1081" t="str">
            <v>511.29</v>
          </cell>
          <cell r="E1081" t="str">
            <v>511.4</v>
          </cell>
          <cell r="F1081" t="str">
            <v>57439 Polyesters in primary forms, n.e.s., saturated</v>
          </cell>
        </row>
        <row r="1082">
          <cell r="C1082" t="str">
            <v>511.22</v>
          </cell>
          <cell r="E1082" t="str">
            <v>511.4</v>
          </cell>
          <cell r="F1082" t="str">
            <v>57394 Fluoro-polymers, in primary forms</v>
          </cell>
        </row>
        <row r="1083">
          <cell r="C1083" t="str">
            <v>511.23</v>
          </cell>
          <cell r="E1083" t="str">
            <v>511.4</v>
          </cell>
          <cell r="F1083" t="str">
            <v>57399 Polymers of vinyl chloride or other halogenated olefins, n.e.s., in primary forms</v>
          </cell>
        </row>
        <row r="1084">
          <cell r="C1084" t="str">
            <v>511.24</v>
          </cell>
          <cell r="E1084" t="str">
            <v>512.11</v>
          </cell>
          <cell r="F1084" t="str">
            <v>57411 Polyacetals, in primary forms</v>
          </cell>
        </row>
        <row r="1085">
          <cell r="C1085" t="str">
            <v>511.24</v>
          </cell>
          <cell r="E1085" t="str">
            <v>512.12</v>
          </cell>
          <cell r="F1085" t="str">
            <v>57419 Polyether resins, other than polyacetals, in primary forms</v>
          </cell>
        </row>
        <row r="1086">
          <cell r="C1086" t="str">
            <v>511.24</v>
          </cell>
          <cell r="E1086" t="str">
            <v>512.13</v>
          </cell>
          <cell r="F1086" t="str">
            <v>57420 Epoxide resins, in primary forms</v>
          </cell>
        </row>
        <row r="1087">
          <cell r="C1087" t="str">
            <v>511.24</v>
          </cell>
          <cell r="E1087" t="str">
            <v>512.13</v>
          </cell>
          <cell r="F1087" t="str">
            <v>57431 Polycarbonates, in primary forms</v>
          </cell>
        </row>
        <row r="1088">
          <cell r="C1088" t="str">
            <v>511.25</v>
          </cell>
          <cell r="E1088" t="str">
            <v>512.14</v>
          </cell>
          <cell r="F1088" t="str">
            <v>57432 Alkyd resins, in primary forms</v>
          </cell>
        </row>
        <row r="1089">
          <cell r="C1089" t="str">
            <v>511.26</v>
          </cell>
          <cell r="E1089" t="str">
            <v>512.19</v>
          </cell>
          <cell r="F1089" t="str">
            <v>57433 Polyethylene terephthalate, in primary forms</v>
          </cell>
        </row>
        <row r="1090">
          <cell r="C1090" t="str">
            <v>511.27</v>
          </cell>
          <cell r="E1090" t="str">
            <v>512.19</v>
          </cell>
          <cell r="F1090" t="str">
            <v>57434 Polyesters in primary forms, n.e.s., unsaturated</v>
          </cell>
        </row>
        <row r="1091">
          <cell r="C1091" t="str">
            <v>511.29</v>
          </cell>
          <cell r="E1091" t="str">
            <v>512.19</v>
          </cell>
          <cell r="F1091" t="str">
            <v>57511 Polypropylene, in primary forms</v>
          </cell>
        </row>
        <row r="1092">
          <cell r="C1092" t="str">
            <v>511.36</v>
          </cell>
          <cell r="E1092" t="str">
            <v>512.19</v>
          </cell>
          <cell r="F1092" t="str">
            <v>57531 Polyamide-6, -11, -12, -6,6, -6,9, -6,10 or -6,12, in primary forms</v>
          </cell>
        </row>
        <row r="1093">
          <cell r="C1093" t="str">
            <v>511.36</v>
          </cell>
          <cell r="E1093" t="str">
            <v>512.21</v>
          </cell>
          <cell r="F1093" t="str">
            <v>57539 Polyamides, n.e.s., in primary forms</v>
          </cell>
        </row>
        <row r="1094">
          <cell r="C1094" t="str">
            <v>511.36</v>
          </cell>
          <cell r="E1094" t="str">
            <v>512.29</v>
          </cell>
          <cell r="F1094" t="str">
            <v>57541 Urea resins; thiourea resins, in primary forms</v>
          </cell>
        </row>
        <row r="1095">
          <cell r="C1095" t="str">
            <v>511.36</v>
          </cell>
          <cell r="E1095" t="str">
            <v>512.29</v>
          </cell>
          <cell r="F1095" t="str">
            <v>57542 Melamine resins, in primary forms</v>
          </cell>
        </row>
        <row r="1096">
          <cell r="C1096" t="str">
            <v>511.35</v>
          </cell>
          <cell r="E1096" t="str">
            <v>512.29</v>
          </cell>
          <cell r="F1096" t="str">
            <v>57529 Acrylic polymers, other than polymethyl methacrylate, in primary forms</v>
          </cell>
        </row>
        <row r="1097">
          <cell r="C1097" t="str">
            <v>511.36</v>
          </cell>
          <cell r="E1097" t="str">
            <v>512.23</v>
          </cell>
          <cell r="F1097" t="str">
            <v>57543 Amino-resins, n.e.s., in primary forms</v>
          </cell>
        </row>
        <row r="1098">
          <cell r="C1098" t="str">
            <v>511.31</v>
          </cell>
          <cell r="E1098" t="str">
            <v>512.24</v>
          </cell>
          <cell r="F1098" t="str">
            <v>57512 Polyisobutylene, in primary forms</v>
          </cell>
        </row>
        <row r="1099">
          <cell r="C1099" t="str">
            <v>511.32</v>
          </cell>
          <cell r="E1099" t="str">
            <v>512.25</v>
          </cell>
          <cell r="F1099" t="str">
            <v>57513 Propylene copolymers, in primary forms</v>
          </cell>
        </row>
        <row r="1100">
          <cell r="C1100" t="str">
            <v>511.33</v>
          </cell>
          <cell r="E1100" t="str">
            <v>512.22</v>
          </cell>
          <cell r="F1100" t="str">
            <v>57519 Polymers of olefins, n.e.s., in primary forms</v>
          </cell>
        </row>
        <row r="1101">
          <cell r="C1101" t="str">
            <v>511.34</v>
          </cell>
          <cell r="E1101" t="str">
            <v>512.29</v>
          </cell>
          <cell r="F1101" t="str">
            <v>57521 Polymethyl methacrylate, in primary forms</v>
          </cell>
        </row>
        <row r="1102">
          <cell r="C1102" t="str">
            <v>511.37</v>
          </cell>
          <cell r="E1102" t="str">
            <v>512.29</v>
          </cell>
          <cell r="F1102" t="str">
            <v>57544 Phenolic resins, in primary forms</v>
          </cell>
        </row>
        <row r="1103">
          <cell r="C1103" t="str">
            <v>511.38</v>
          </cell>
          <cell r="E1103" t="str">
            <v>512.29</v>
          </cell>
          <cell r="F1103" t="str">
            <v>57545 Polyurethanes, in primary forms</v>
          </cell>
        </row>
        <row r="1104">
          <cell r="C1104" t="str">
            <v>511.38</v>
          </cell>
          <cell r="E1104" t="str">
            <v>512.31</v>
          </cell>
          <cell r="F1104" t="str">
            <v>57551 Cellulose acetates, nonplasticised, in primary forms</v>
          </cell>
        </row>
        <row r="1105">
          <cell r="C1105" t="str">
            <v>511.38</v>
          </cell>
          <cell r="E1105" t="str">
            <v>512.31</v>
          </cell>
          <cell r="F1105" t="str">
            <v>57552 Cellulose acetates, plasticised, in primary forms</v>
          </cell>
        </row>
        <row r="1106">
          <cell r="C1106" t="str">
            <v>511.38</v>
          </cell>
          <cell r="E1106" t="str">
            <v>512.31</v>
          </cell>
          <cell r="F1106" t="str">
            <v>57553 Cellulose nitrates (including collodions), in primary forms</v>
          </cell>
        </row>
        <row r="1107">
          <cell r="C1107" t="str">
            <v>511.38</v>
          </cell>
          <cell r="E1107" t="str">
            <v>512.31</v>
          </cell>
          <cell r="F1107" t="str">
            <v>57554 Cellulose ethers, in primary forms</v>
          </cell>
        </row>
        <row r="1108">
          <cell r="C1108" t="str">
            <v>511.38</v>
          </cell>
          <cell r="E1108" t="str">
            <v>512.35</v>
          </cell>
          <cell r="F1108" t="str">
            <v>57559 Cellulose and its chemical derivatives, n.e.s., in primary forms</v>
          </cell>
        </row>
        <row r="1109">
          <cell r="C1109" t="str">
            <v>511.38</v>
          </cell>
          <cell r="E1109" t="str">
            <v>512.35</v>
          </cell>
          <cell r="F1109" t="str">
            <v>57591 Polymers of vinyl acetate, in primary forms</v>
          </cell>
        </row>
        <row r="1110">
          <cell r="C1110" t="str">
            <v>511.38</v>
          </cell>
          <cell r="E1110" t="str">
            <v>512.41</v>
          </cell>
          <cell r="F1110" t="str">
            <v>57592 Polymers of vinyl esters other than vinyl acetate; other vinyl polymers, n.e.s., in primary forms</v>
          </cell>
        </row>
        <row r="1111">
          <cell r="C1111" t="str">
            <v>511.39</v>
          </cell>
          <cell r="E1111" t="str">
            <v>512.42</v>
          </cell>
          <cell r="F1111" t="str">
            <v>57593 Silicones in primary forms</v>
          </cell>
        </row>
        <row r="1112">
          <cell r="C1112" t="str">
            <v>511.39</v>
          </cell>
          <cell r="E1112" t="str">
            <v>512.43</v>
          </cell>
          <cell r="F1112" t="str">
            <v>57594 Alginic acid, its salts and esters, in primary forms</v>
          </cell>
        </row>
        <row r="1113">
          <cell r="C1113" t="str">
            <v>511.39</v>
          </cell>
          <cell r="E1113" t="str">
            <v>512.43</v>
          </cell>
          <cell r="F1113" t="str">
            <v>57595 Natural polymers and modified natural polymers (hardened proteins, chemical derivatives of natural rubber, etc.), n.e.s., in primary forms</v>
          </cell>
        </row>
        <row r="1114">
          <cell r="C1114" t="str">
            <v>511.39</v>
          </cell>
          <cell r="E1114" t="str">
            <v>512.43</v>
          </cell>
          <cell r="F1114" t="str">
            <v>57596 Petroleum resins, coumarone-indene resins, polyterpenes, polysulfides, polysulfones and plastics, n.e.s., in primary forms</v>
          </cell>
        </row>
        <row r="1115">
          <cell r="C1115" t="str">
            <v>511.39</v>
          </cell>
          <cell r="E1115" t="str">
            <v>512.43</v>
          </cell>
          <cell r="F1115" t="str">
            <v>57597 Ion-exchangers, based on plastics in primary forms</v>
          </cell>
        </row>
        <row r="1116">
          <cell r="C1116" t="str">
            <v>511.4</v>
          </cell>
          <cell r="E1116" t="str">
            <v>512.43</v>
          </cell>
          <cell r="F1116" t="str">
            <v>57910 Waste, parings and scrap of polymers of ethylene</v>
          </cell>
        </row>
        <row r="1117">
          <cell r="C1117" t="str">
            <v>511.4</v>
          </cell>
          <cell r="E1117" t="str">
            <v>512.43</v>
          </cell>
          <cell r="F1117" t="str">
            <v>57920 Waste, parings and scrap of polymers of styrene</v>
          </cell>
        </row>
        <row r="1118">
          <cell r="C1118" t="str">
            <v>511.4</v>
          </cell>
          <cell r="E1118" t="str">
            <v>512.43</v>
          </cell>
          <cell r="F1118" t="str">
            <v>57930 Waste, parings and scrap of polymers of vinyl chloride</v>
          </cell>
        </row>
        <row r="1119">
          <cell r="C1119" t="str">
            <v>512.11</v>
          </cell>
          <cell r="E1119" t="str">
            <v>512.44</v>
          </cell>
          <cell r="F1119" t="str">
            <v>57990 Waste, parings and scrap, of plastics, n.e.s.</v>
          </cell>
        </row>
        <row r="1120">
          <cell r="C1120" t="str">
            <v>512.12</v>
          </cell>
          <cell r="E1120" t="str">
            <v>512.44</v>
          </cell>
          <cell r="F1120" t="str">
            <v>58110 Artificial guts (sausage casings) of hardened protein or cellulosic materials</v>
          </cell>
        </row>
        <row r="1121">
          <cell r="C1121" t="str">
            <v>512.13</v>
          </cell>
          <cell r="E1121" t="str">
            <v>512.44</v>
          </cell>
          <cell r="F1121" t="str">
            <v>58120 Rigid tubes, pipes and hoses of plastics</v>
          </cell>
        </row>
        <row r="1122">
          <cell r="C1122" t="str">
            <v>512.13</v>
          </cell>
          <cell r="E1122" t="str">
            <v>512.44</v>
          </cell>
          <cell r="F1122" t="str">
            <v>58130 Flexible tubes, pipes and hoses of plastics, having a minimum burst pressure of 27.6 mpa</v>
          </cell>
        </row>
        <row r="1123">
          <cell r="C1123" t="str">
            <v>512.19</v>
          </cell>
          <cell r="E1123" t="str">
            <v>516.16</v>
          </cell>
          <cell r="F1123" t="str">
            <v>58211 Plates, sheets, film, foil, tape and other flat shapes of plastics, self-adhesive, in rolls not exceeding 20 cm wide</v>
          </cell>
        </row>
        <row r="1124">
          <cell r="C1124" t="str">
            <v>512.14</v>
          </cell>
          <cell r="E1124" t="str">
            <v>516.16</v>
          </cell>
          <cell r="F1124" t="str">
            <v>58140 Tubes, pipes and hoses, n.e.s. of plastics, not reinforced or otherwise combined with other materials, without fittings</v>
          </cell>
        </row>
        <row r="1125">
          <cell r="C1125" t="str">
            <v>512.19</v>
          </cell>
          <cell r="E1125" t="str">
            <v>516.16</v>
          </cell>
          <cell r="F1125" t="str">
            <v>58219 Plates, sheets, film, foil, tape and other flat shapes of plastics, self-adhesive, n.e.s.</v>
          </cell>
        </row>
        <row r="1126">
          <cell r="C1126" t="str">
            <v>512.19</v>
          </cell>
          <cell r="E1126" t="str">
            <v>516.16</v>
          </cell>
          <cell r="F1126" t="str">
            <v>58221 Plates, sheets, film, foil and strip of polymers of ethylene, not self-adhesive and not reinforced, laminated, etc.</v>
          </cell>
        </row>
        <row r="1127">
          <cell r="C1127" t="str">
            <v>512.19</v>
          </cell>
          <cell r="E1127" t="str">
            <v>516.17</v>
          </cell>
          <cell r="F1127" t="str">
            <v>58222 Plates, sheets, film, foil and strip of polymers of propylene, not self-adhesive and not reinforced, laminated, etc.</v>
          </cell>
        </row>
        <row r="1128">
          <cell r="C1128" t="str">
            <v>512.19</v>
          </cell>
          <cell r="E1128" t="str">
            <v>516.17</v>
          </cell>
          <cell r="F1128" t="str">
            <v>58223 Plates, sheets, film, foil and strip of polymers of styrene, not self-adhesive and not reinforced, laminated, etc.</v>
          </cell>
        </row>
        <row r="1129">
          <cell r="C1129" t="str">
            <v>512.21</v>
          </cell>
          <cell r="E1129" t="str">
            <v>516.17</v>
          </cell>
          <cell r="F1129" t="str">
            <v>58224 Plates, sheets, film, foil and strip of vinyl chloride polymers, not self-adhesive and not reinforced, laminated, etc.</v>
          </cell>
        </row>
        <row r="1130">
          <cell r="C1130" t="str">
            <v>512.29</v>
          </cell>
          <cell r="E1130" t="str">
            <v>516.17</v>
          </cell>
          <cell r="F1130" t="str">
            <v>58291 Plates, sheets, film, foil and strip of plastics, n.e.s., cellular</v>
          </cell>
        </row>
        <row r="1131">
          <cell r="C1131" t="str">
            <v>512.29</v>
          </cell>
          <cell r="E1131" t="str">
            <v>516.17</v>
          </cell>
          <cell r="F1131" t="str">
            <v>58299 Plates, sheets, film, foil and strip of plastics, n.e.s., noncellular</v>
          </cell>
        </row>
        <row r="1132">
          <cell r="C1132" t="str">
            <v>512.29</v>
          </cell>
          <cell r="E1132" t="str">
            <v>516.17</v>
          </cell>
          <cell r="F1132" t="str">
            <v>58310 Monofilament with a cross-sectional dimension exceeding 1 mm, rods, sticks and profile shapes of polymers of ethylene, not more than surface-worked</v>
          </cell>
        </row>
        <row r="1133">
          <cell r="C1133" t="str">
            <v>512.23</v>
          </cell>
          <cell r="E1133" t="str">
            <v>516.13</v>
          </cell>
          <cell r="F1133" t="str">
            <v>58227 Plates, sheets, film, foil and strip of vulcanized fiber, not self-adhesive and not reinforced, laminated, etc.</v>
          </cell>
        </row>
        <row r="1134">
          <cell r="C1134" t="str">
            <v>512.24</v>
          </cell>
          <cell r="E1134" t="str">
            <v>516.14</v>
          </cell>
          <cell r="F1134" t="str">
            <v>58228 Plates, sheets, film, foil and strip of cellulose or its chemical derivatives, n.e.s., not self-adhesive and not reinforced, laminated, etc.</v>
          </cell>
        </row>
        <row r="1135">
          <cell r="C1135" t="str">
            <v>512.25</v>
          </cell>
          <cell r="E1135" t="str">
            <v>516.15</v>
          </cell>
          <cell r="F1135" t="str">
            <v>58229 Plates, sheets, film, foil and strip of plastics, n.es., noncellular, not self-adhesive and not reinforced, laminated, etc.</v>
          </cell>
        </row>
        <row r="1136">
          <cell r="C1136" t="str">
            <v>512.22</v>
          </cell>
          <cell r="E1136" t="str">
            <v>516.15</v>
          </cell>
          <cell r="F1136" t="str">
            <v>58226 Plates, sheets, film, foil and strip of polycarbonates, alkyd resins or other polyesters, not self-adhesive and not reinforced, laminated, etc.</v>
          </cell>
        </row>
        <row r="1137">
          <cell r="C1137" t="str">
            <v>512.29</v>
          </cell>
          <cell r="E1137" t="str">
            <v>516.15</v>
          </cell>
          <cell r="F1137" t="str">
            <v>58320 Monofilament with a cross-sectional dimension exceeding 1 mm, rods, sticks and profile shapes of vinyl chloride polymers, not more than surface-worked</v>
          </cell>
        </row>
        <row r="1138">
          <cell r="C1138" t="str">
            <v>512.29</v>
          </cell>
          <cell r="E1138" t="str">
            <v>516.12</v>
          </cell>
          <cell r="F1138" t="str">
            <v>58390 Monofilament with a cross-sectional dimension exceeding 1 mm, rods, sticks and profile shapes of plastics, n.e.s., not more than surface-worked</v>
          </cell>
        </row>
        <row r="1139">
          <cell r="C1139" t="str">
            <v>512.29</v>
          </cell>
          <cell r="E1139" t="str">
            <v>516.21</v>
          </cell>
          <cell r="F1139" t="str">
            <v>59110 Insecticides, put up or packed for retail sale or as preparations or articles</v>
          </cell>
        </row>
        <row r="1140">
          <cell r="C1140" t="str">
            <v>512.31</v>
          </cell>
          <cell r="E1140" t="str">
            <v>516.21</v>
          </cell>
          <cell r="F1140" t="str">
            <v>59120 Fungicides, put up or packed for retail sale or as preparations or articles</v>
          </cell>
        </row>
        <row r="1141">
          <cell r="C1141" t="str">
            <v>512.31</v>
          </cell>
          <cell r="E1141" t="str">
            <v>516.21</v>
          </cell>
          <cell r="F1141" t="str">
            <v>59130 Herbicides (weed killers), antisprouting products and plant-growth regulators, put up or packed for retail sale or as preparations or articles</v>
          </cell>
        </row>
        <row r="1142">
          <cell r="C1142" t="str">
            <v>512.31</v>
          </cell>
          <cell r="E1142" t="str">
            <v>516.22</v>
          </cell>
          <cell r="F1142" t="str">
            <v>59141 Disinfectants put up or packed for retail sale or as preparations or articles</v>
          </cell>
        </row>
        <row r="1143">
          <cell r="C1143" t="str">
            <v>512.31</v>
          </cell>
          <cell r="E1143" t="str">
            <v>516.22</v>
          </cell>
          <cell r="F1143" t="str">
            <v>59149 Rodenticides and similar products put up or packed for retail sale or as preparations or articles</v>
          </cell>
        </row>
        <row r="1144">
          <cell r="C1144" t="str">
            <v>512.31</v>
          </cell>
          <cell r="E1144" t="str">
            <v>516.22</v>
          </cell>
          <cell r="F1144" t="str">
            <v>59211 Wheat starch</v>
          </cell>
        </row>
        <row r="1145">
          <cell r="C1145" t="str">
            <v>512.35</v>
          </cell>
          <cell r="E1145" t="str">
            <v>516.22</v>
          </cell>
          <cell r="F1145" t="str">
            <v>59212 Corn (maize) starch</v>
          </cell>
        </row>
        <row r="1146">
          <cell r="C1146" t="str">
            <v>512.35</v>
          </cell>
          <cell r="E1146" t="str">
            <v>516.22</v>
          </cell>
          <cell r="F1146" t="str">
            <v>59213 Potato starch</v>
          </cell>
        </row>
        <row r="1147">
          <cell r="C1147" t="str">
            <v>512.41</v>
          </cell>
          <cell r="E1147" t="str">
            <v>516.22</v>
          </cell>
          <cell r="F1147" t="str">
            <v>59214 Cassava (manioc) starch</v>
          </cell>
        </row>
        <row r="1148">
          <cell r="C1148" t="str">
            <v>512.42</v>
          </cell>
          <cell r="E1148" t="str">
            <v>516.22</v>
          </cell>
          <cell r="F1148" t="str">
            <v>59215 Starches, n.e.s.</v>
          </cell>
        </row>
        <row r="1149">
          <cell r="C1149" t="str">
            <v>512.43</v>
          </cell>
          <cell r="E1149" t="str">
            <v>516.22</v>
          </cell>
          <cell r="F1149" t="str">
            <v>59216 Inulin</v>
          </cell>
        </row>
        <row r="1150">
          <cell r="C1150" t="str">
            <v>512.43</v>
          </cell>
          <cell r="E1150" t="str">
            <v>516.26</v>
          </cell>
          <cell r="F1150" t="str">
            <v>59217 Wheat gluten, dried or not</v>
          </cell>
        </row>
        <row r="1151">
          <cell r="C1151" t="str">
            <v>512.43</v>
          </cell>
          <cell r="E1151" t="str">
            <v>516.23</v>
          </cell>
          <cell r="F1151" t="str">
            <v>59221 Casein</v>
          </cell>
        </row>
        <row r="1152">
          <cell r="C1152" t="str">
            <v>512.43</v>
          </cell>
          <cell r="E1152" t="str">
            <v>516.24</v>
          </cell>
          <cell r="F1152" t="str">
            <v>59222 Caseinates and other casein derivatives; casein glues</v>
          </cell>
        </row>
        <row r="1153">
          <cell r="C1153" t="str">
            <v>512.43</v>
          </cell>
          <cell r="E1153" t="str">
            <v>516.25</v>
          </cell>
          <cell r="F1153" t="str">
            <v>59223 Albumins (incl cncent of two or more whey proteins cont by weight more th 80% whey proteins calc on dry matter) oth th egg albumins; oth albumin deriv</v>
          </cell>
        </row>
        <row r="1154">
          <cell r="C1154" t="str">
            <v>512.43</v>
          </cell>
          <cell r="E1154" t="str">
            <v>516.25</v>
          </cell>
          <cell r="F1154" t="str">
            <v>59224 Gelatin (including gelatin in rectangular or square sheets) and gelatin derivatives; isinglass; other glues of animal origin, n.e.s.</v>
          </cell>
        </row>
        <row r="1155">
          <cell r="C1155" t="str">
            <v>512.43</v>
          </cell>
          <cell r="E1155" t="str">
            <v>516.27</v>
          </cell>
          <cell r="F1155" t="str">
            <v>59225 Peptones and derivatives; other proteins and derivatives, n.e.s.; hide powder, chromed or not</v>
          </cell>
        </row>
        <row r="1156">
          <cell r="C1156" t="str">
            <v>512.43</v>
          </cell>
          <cell r="E1156" t="str">
            <v>516.28</v>
          </cell>
          <cell r="F1156" t="str">
            <v>59226 Dextrins and other modified starches</v>
          </cell>
        </row>
        <row r="1157">
          <cell r="C1157" t="str">
            <v>512.44</v>
          </cell>
          <cell r="E1157" t="str">
            <v>516.28</v>
          </cell>
          <cell r="F1157" t="str">
            <v>59227 Glues based on starches, dextrins or other modified starches</v>
          </cell>
        </row>
        <row r="1158">
          <cell r="C1158" t="str">
            <v>512.44</v>
          </cell>
          <cell r="E1158" t="str">
            <v>516.28</v>
          </cell>
          <cell r="F1158" t="str">
            <v>59229 Prepared glues and adhesives, n.e.s.; products for use as glues or adhesives, in packages for retail sale not exceeding a net weight of 1 kg</v>
          </cell>
        </row>
        <row r="1159">
          <cell r="C1159" t="str">
            <v>512.44</v>
          </cell>
          <cell r="E1159" t="str">
            <v>516.29</v>
          </cell>
          <cell r="F1159" t="str">
            <v>59311 Propellent powders</v>
          </cell>
        </row>
        <row r="1160">
          <cell r="C1160" t="str">
            <v>516.16</v>
          </cell>
          <cell r="E1160" t="str">
            <v>516.29</v>
          </cell>
          <cell r="F1160" t="str">
            <v>64174 Kraft paper and paperboard, coated, etc., bleached, over 95% (wt.) of wood fiber obtained by chemical process, not over 150 g/m2, in rolls or sheets</v>
          </cell>
        </row>
        <row r="1161">
          <cell r="C1161" t="str">
            <v>516.16</v>
          </cell>
          <cell r="E1161" t="str">
            <v>516.29</v>
          </cell>
          <cell r="F1161" t="str">
            <v>64175 Kraft paper and paperboard, coated, etc., bleached, over 95% (wt.) of wood fiber content obtained by chemical process, over 150 g/m2, rolls or sheets</v>
          </cell>
        </row>
        <row r="1162">
          <cell r="C1162" t="str">
            <v>516.16</v>
          </cell>
          <cell r="E1162" t="str">
            <v>516.29</v>
          </cell>
          <cell r="F1162" t="str">
            <v>64176 Kraft paper and paperboard, coated, etc., whether or not serface-colored or surface-decorated, etc. n,e,s,. in rolls or sheets</v>
          </cell>
        </row>
        <row r="1163">
          <cell r="C1163" t="str">
            <v>516.16</v>
          </cell>
          <cell r="E1163" t="str">
            <v>516.29</v>
          </cell>
          <cell r="F1163" t="str">
            <v>64177 Paper and paperboard, n.e.s., coated, etc., whether or not surface-colored or surface-decorated, etc., in rolls or sheets</v>
          </cell>
        </row>
        <row r="1164">
          <cell r="C1164" t="str">
            <v>516.17</v>
          </cell>
          <cell r="E1164" t="str">
            <v>516.29</v>
          </cell>
          <cell r="F1164" t="str">
            <v>64178 Paper and paperboard, gummed or adhesive, including self-adhesive, in rolls or sheets</v>
          </cell>
        </row>
        <row r="1165">
          <cell r="C1165" t="str">
            <v>516.17</v>
          </cell>
          <cell r="E1165" t="str">
            <v>516.29</v>
          </cell>
          <cell r="F1165" t="str">
            <v>64179 Paper, paperboard, cellulose wadding and webs of cellulose fibers, coated, impregnated, covered, surface decorated, etc., n.e.s., in rolls or sheets</v>
          </cell>
        </row>
        <row r="1166">
          <cell r="C1166" t="str">
            <v>516.17</v>
          </cell>
          <cell r="E1166" t="str">
            <v>513.74</v>
          </cell>
          <cell r="F1166" t="str">
            <v>64191 Paper and paperboard, laminated internally with bitumen, tar or asphalt, in rolls or sheets</v>
          </cell>
        </row>
        <row r="1167">
          <cell r="C1167" t="str">
            <v>516.17</v>
          </cell>
          <cell r="E1167" t="str">
            <v>513.74</v>
          </cell>
          <cell r="F1167" t="str">
            <v>64192 Composite paper and paperboard, n.e.s. (made by sticking flat layers together with adhesives), not surface coated or impregnated, in rolls or sheets</v>
          </cell>
        </row>
        <row r="1168">
          <cell r="C1168" t="str">
            <v>516.17</v>
          </cell>
          <cell r="E1168" t="str">
            <v>513.74</v>
          </cell>
          <cell r="F1168" t="str">
            <v>64193 Filter blocks, slabs and plates, of paper pulp</v>
          </cell>
        </row>
        <row r="1169">
          <cell r="C1169" t="str">
            <v>516.17</v>
          </cell>
          <cell r="E1169" t="str">
            <v>513.71</v>
          </cell>
          <cell r="F1169" t="str">
            <v>64194 Wallpaper and similar wall coverings, window transparencies of paper, in rolls or sheets</v>
          </cell>
        </row>
        <row r="1170">
          <cell r="C1170" t="str">
            <v>516.17</v>
          </cell>
          <cell r="E1170" t="str">
            <v>513.77</v>
          </cell>
          <cell r="F1170" t="str">
            <v>64211 Cartons, boxes and cases of corrugated paper or paperboard</v>
          </cell>
        </row>
        <row r="1171">
          <cell r="C1171" t="str">
            <v>516.13</v>
          </cell>
          <cell r="E1171" t="str">
            <v>513.71</v>
          </cell>
          <cell r="F1171" t="str">
            <v>64169 Paper, creped, crinkled, embossed or perforated, n.e.s., in rolls or sheets</v>
          </cell>
        </row>
        <row r="1172">
          <cell r="C1172" t="str">
            <v>516.14</v>
          </cell>
          <cell r="E1172" t="str">
            <v>513.72</v>
          </cell>
          <cell r="F1172" t="str">
            <v>64171 Paper and paperboard, coated, impregnated or covered with plastics (no adhesives), bleached, weighing over 150 g/m2, in rolls or sheets</v>
          </cell>
        </row>
        <row r="1173">
          <cell r="C1173" t="str">
            <v>516.15</v>
          </cell>
          <cell r="E1173" t="str">
            <v>513.72</v>
          </cell>
          <cell r="F1173" t="str">
            <v>64172 Paper and paperboard, coated, impregnated or covered with plastics (no adhesives), n.e.s., in rolls or sheets</v>
          </cell>
        </row>
        <row r="1174">
          <cell r="C1174" t="str">
            <v>516.15</v>
          </cell>
          <cell r="E1174" t="str">
            <v>513.72</v>
          </cell>
          <cell r="F1174" t="str">
            <v>64173 Paper and paperboard, tarred, bituminized or asphalted, in rolls or sheets</v>
          </cell>
        </row>
        <row r="1175">
          <cell r="C1175" t="str">
            <v>516.12</v>
          </cell>
          <cell r="E1175" t="str">
            <v>513.72</v>
          </cell>
          <cell r="F1175" t="str">
            <v>64164 Paper and paperboard, corrugated, whether or not perforated, in rolls or sheets</v>
          </cell>
        </row>
        <row r="1176">
          <cell r="C1176" t="str">
            <v>516.21</v>
          </cell>
          <cell r="E1176" t="str">
            <v>513.72</v>
          </cell>
          <cell r="F1176" t="str">
            <v>64212 Folding cartons, boxes and cases of noncorrugated paper or paperboard</v>
          </cell>
        </row>
        <row r="1177">
          <cell r="C1177" t="str">
            <v>516.21</v>
          </cell>
          <cell r="E1177" t="str">
            <v>513.77</v>
          </cell>
          <cell r="F1177" t="str">
            <v>64213 Paper sacks and bags, with a base of 40 cm or over in width</v>
          </cell>
        </row>
        <row r="1178">
          <cell r="C1178" t="str">
            <v>516.21</v>
          </cell>
          <cell r="E1178" t="str">
            <v>513.77</v>
          </cell>
          <cell r="F1178" t="str">
            <v>64214 Paper sacks and bags (including cones), n.e.s.</v>
          </cell>
        </row>
        <row r="1179">
          <cell r="C1179" t="str">
            <v>516.21</v>
          </cell>
          <cell r="E1179" t="str">
            <v>513.75</v>
          </cell>
          <cell r="F1179" t="str">
            <v>64215 Paper and paperboard packing containers, n.e.s., including record sleeves</v>
          </cell>
        </row>
        <row r="1180">
          <cell r="C1180" t="str">
            <v>516.22</v>
          </cell>
          <cell r="E1180" t="str">
            <v>513.76</v>
          </cell>
          <cell r="F1180" t="str">
            <v>64216 Paper and paperboard box files, letter trays, storage boxes and similar articles used in offices, shops or the like</v>
          </cell>
        </row>
        <row r="1181">
          <cell r="C1181" t="str">
            <v>516.22</v>
          </cell>
          <cell r="E1181" t="str">
            <v>513.77</v>
          </cell>
          <cell r="F1181" t="str">
            <v>64221 Paper envelopes</v>
          </cell>
        </row>
        <row r="1182">
          <cell r="C1182" t="str">
            <v>516.22</v>
          </cell>
          <cell r="E1182" t="str">
            <v>513.79</v>
          </cell>
          <cell r="F1182" t="str">
            <v>64222 Letter cards, plain postcards and correspondence cards of paper or paperboard</v>
          </cell>
        </row>
        <row r="1183">
          <cell r="C1183" t="str">
            <v>516.22</v>
          </cell>
          <cell r="E1183" t="str">
            <v>513.79</v>
          </cell>
          <cell r="F1183" t="str">
            <v>64223 Boxes, wallets, etc. of paper or paperboard, containing assorted stationary</v>
          </cell>
        </row>
        <row r="1184">
          <cell r="C1184" t="str">
            <v>516.22</v>
          </cell>
          <cell r="E1184" t="str">
            <v>513.73</v>
          </cell>
          <cell r="F1184" t="str">
            <v>64231 Registers, books (account, note, order and receipt), letter pads, memo pads, diaries and similar articles of paper or paperboard</v>
          </cell>
        </row>
        <row r="1185">
          <cell r="C1185" t="str">
            <v>516.22</v>
          </cell>
          <cell r="E1185" t="str">
            <v>513.73</v>
          </cell>
          <cell r="F1185" t="str">
            <v>64232 Paper exercise books</v>
          </cell>
        </row>
        <row r="1186">
          <cell r="C1186" t="str">
            <v>516.22</v>
          </cell>
          <cell r="E1186" t="str">
            <v>513.78</v>
          </cell>
          <cell r="F1186" t="str">
            <v>64233 Binders (other than book covers), folders and file covers</v>
          </cell>
        </row>
        <row r="1187">
          <cell r="C1187" t="str">
            <v>516.22</v>
          </cell>
          <cell r="E1187" t="str">
            <v>513.79</v>
          </cell>
          <cell r="F1187" t="str">
            <v>64234 Manifold business forms and interleaved carbon sets of paper or paperboard</v>
          </cell>
        </row>
        <row r="1188">
          <cell r="C1188" t="str">
            <v>516.26</v>
          </cell>
          <cell r="E1188" t="str">
            <v>513.79</v>
          </cell>
          <cell r="F1188" t="str">
            <v>64243 Toilet paper, cut to size, in rolls or sheets</v>
          </cell>
        </row>
        <row r="1189">
          <cell r="C1189" t="str">
            <v>516.23</v>
          </cell>
          <cell r="E1189" t="str">
            <v>513.79</v>
          </cell>
          <cell r="F1189" t="str">
            <v>64235 Albums for samples or collections of paper or paperboard</v>
          </cell>
        </row>
        <row r="1190">
          <cell r="C1190" t="str">
            <v>516.24</v>
          </cell>
          <cell r="E1190" t="str">
            <v>513.79</v>
          </cell>
          <cell r="F1190" t="str">
            <v>64239 Paper book covers; blotting pads and other articles of stationary, n.e.s.</v>
          </cell>
        </row>
        <row r="1191">
          <cell r="C1191" t="str">
            <v>516.25</v>
          </cell>
          <cell r="E1191" t="str">
            <v>513.79</v>
          </cell>
          <cell r="F1191" t="str">
            <v>64241 Cigarette paper, cut to size, whether or not in the form of booklets or tubes</v>
          </cell>
        </row>
        <row r="1192">
          <cell r="C1192" t="str">
            <v>516.25</v>
          </cell>
          <cell r="E1192" t="str">
            <v>513.79</v>
          </cell>
          <cell r="F1192" t="str">
            <v>64242 Carbon paper, self-copy and other copying or transfer papers, cut to size, duplicator stencils and offset plates of paper</v>
          </cell>
        </row>
        <row r="1193">
          <cell r="C1193" t="str">
            <v>516.27</v>
          </cell>
          <cell r="E1193" t="str">
            <v>513.79</v>
          </cell>
          <cell r="F1193" t="str">
            <v>64244 Gummed or adhesive paper, in strips or rolls</v>
          </cell>
        </row>
        <row r="1194">
          <cell r="C1194" t="str">
            <v>516.28</v>
          </cell>
          <cell r="E1194" t="str">
            <v>513.79</v>
          </cell>
          <cell r="F1194" t="str">
            <v>64245 Filter paper and paperboard</v>
          </cell>
        </row>
        <row r="1195">
          <cell r="C1195" t="str">
            <v>516.28</v>
          </cell>
          <cell r="E1195" t="str">
            <v>513.89</v>
          </cell>
          <cell r="F1195" t="str">
            <v>64248 Paper and paperboard used for writing, printing or other graphic purposes, n.e.s.</v>
          </cell>
        </row>
        <row r="1196">
          <cell r="C1196" t="str">
            <v>516.28</v>
          </cell>
          <cell r="E1196" t="str">
            <v>513.89</v>
          </cell>
          <cell r="F1196" t="str">
            <v>64291 Bobbins, spools, cops and similar supports of paper pulp, paper or paperboard</v>
          </cell>
        </row>
        <row r="1197">
          <cell r="C1197" t="str">
            <v>516.29</v>
          </cell>
          <cell r="E1197" t="str">
            <v>513.89</v>
          </cell>
          <cell r="F1197" t="str">
            <v>64292 Paper or paperboard punch cards (blank) for punch card machines, in strips or not</v>
          </cell>
        </row>
        <row r="1198">
          <cell r="C1198" t="str">
            <v>516.29</v>
          </cell>
          <cell r="E1198" t="str">
            <v>513.81</v>
          </cell>
          <cell r="F1198" t="str">
            <v>64293 Trays, dishes, plates, cups and similar items of paper or paperboard</v>
          </cell>
        </row>
        <row r="1199">
          <cell r="C1199" t="str">
            <v>516.29</v>
          </cell>
          <cell r="E1199" t="str">
            <v>513.89</v>
          </cell>
          <cell r="F1199" t="str">
            <v>64294 Paper handkerchiefs, tissues, towels, tablecloths, bed sheets and other paper linen; paper garments and clothing accessories</v>
          </cell>
        </row>
        <row r="1200">
          <cell r="C1200" t="str">
            <v>516.29</v>
          </cell>
          <cell r="E1200" t="str">
            <v>513.85</v>
          </cell>
          <cell r="F1200" t="str">
            <v>64295 Sanitary napkins and tampons, diapers, diaper liners and similar sanitary articles, of paper pulp, paper, cellulose wadding or webs of cellulose fiber</v>
          </cell>
        </row>
        <row r="1201">
          <cell r="C1201" t="str">
            <v>516.29</v>
          </cell>
          <cell r="E1201" t="str">
            <v>513.83</v>
          </cell>
          <cell r="F1201" t="str">
            <v>64299 Articles of paper pulp, paper, paperboard, cellulose wadding or webs of cellulose fibers, n.e.s.</v>
          </cell>
        </row>
        <row r="1202">
          <cell r="C1202" t="str">
            <v>516.29</v>
          </cell>
          <cell r="E1202" t="str">
            <v>513.89</v>
          </cell>
          <cell r="F1202" t="str">
            <v>65112 Yarn of carded wool, not under 85% wool by weight, not packaged for retail sale</v>
          </cell>
        </row>
        <row r="1203">
          <cell r="C1203" t="str">
            <v>516.29</v>
          </cell>
          <cell r="E1203" t="str">
            <v>513.89</v>
          </cell>
          <cell r="F1203" t="str">
            <v>65113 Yarn of combed wool, not under 85% wool by weight, not packaged for retail sale</v>
          </cell>
        </row>
        <row r="1204">
          <cell r="C1204" t="str">
            <v>513.74</v>
          </cell>
          <cell r="E1204" t="str">
            <v>513.82</v>
          </cell>
          <cell r="F1204" t="str">
            <v>59774 Lubricating preparations containing oils or greases from sources other than petroleum or bituminous minerals</v>
          </cell>
        </row>
        <row r="1205">
          <cell r="C1205" t="str">
            <v>513.74</v>
          </cell>
          <cell r="E1205" t="str">
            <v>513.89</v>
          </cell>
          <cell r="F1205" t="str">
            <v>59811 Tall oil, refined or not</v>
          </cell>
        </row>
        <row r="1206">
          <cell r="C1206" t="str">
            <v>513.74</v>
          </cell>
          <cell r="E1206" t="str">
            <v>513.84</v>
          </cell>
          <cell r="F1206" t="str">
            <v>59812 Residual lyes from the manufacture of wood pulp (including lignin sulfonates, but excluding tall oil)</v>
          </cell>
        </row>
        <row r="1207">
          <cell r="C1207" t="str">
            <v>513.71</v>
          </cell>
          <cell r="E1207" t="str">
            <v>513.89</v>
          </cell>
          <cell r="F1207" t="str">
            <v>59312 Prepared explosives, other than propellent powders</v>
          </cell>
        </row>
        <row r="1208">
          <cell r="C1208" t="str">
            <v>513.71</v>
          </cell>
          <cell r="E1208" t="str">
            <v>513.91</v>
          </cell>
          <cell r="F1208" t="str">
            <v>59320 Safety fuses; detonating fuses; percussion or detonating caps; ignitors; electric detonators</v>
          </cell>
        </row>
        <row r="1209">
          <cell r="C1209" t="str">
            <v>513.71</v>
          </cell>
          <cell r="E1209" t="str">
            <v>513.91</v>
          </cell>
          <cell r="F1209" t="str">
            <v>59331 Fireworks</v>
          </cell>
        </row>
        <row r="1210">
          <cell r="C1210" t="str">
            <v>513.77</v>
          </cell>
          <cell r="E1210" t="str">
            <v>513.91</v>
          </cell>
          <cell r="F1210" t="str">
            <v>59818 Wood tar; wood tar oils; wood creosote; wood naphtha; vegetable pitch; brewers pitch and like products based on rosin, resin acids or vegetable pitch</v>
          </cell>
        </row>
        <row r="1211">
          <cell r="C1211" t="str">
            <v>513.71</v>
          </cell>
          <cell r="E1211" t="str">
            <v>513.91</v>
          </cell>
          <cell r="F1211" t="str">
            <v>59333 Signalling flares, rain rockets, fog signals and other pyrotechnic articles, n.e.s.</v>
          </cell>
        </row>
        <row r="1212">
          <cell r="C1212" t="str">
            <v>513.72</v>
          </cell>
          <cell r="E1212" t="str">
            <v>513.91</v>
          </cell>
          <cell r="F1212" t="str">
            <v>59721 Antiknock preparations</v>
          </cell>
        </row>
        <row r="1213">
          <cell r="C1213" t="str">
            <v>513.72</v>
          </cell>
          <cell r="E1213" t="str">
            <v>513.92</v>
          </cell>
          <cell r="F1213" t="str">
            <v>59725 Additives for lubricating oils</v>
          </cell>
        </row>
        <row r="1214">
          <cell r="C1214" t="str">
            <v>513.72</v>
          </cell>
          <cell r="E1214" t="str">
            <v>513.92</v>
          </cell>
          <cell r="F1214" t="str">
            <v>59729 Additives for other liquids used for the same purposes as mineral oils, n.e.s.</v>
          </cell>
        </row>
        <row r="1215">
          <cell r="C1215" t="str">
            <v>513.72</v>
          </cell>
          <cell r="E1215" t="str">
            <v>513.92</v>
          </cell>
          <cell r="F1215" t="str">
            <v>59731 Hydraulic brake fluids and prepared liquids for hydraulic transmissions, containing less than 70% by weight of petroleum or bituminous mineral oils</v>
          </cell>
        </row>
        <row r="1216">
          <cell r="C1216" t="str">
            <v>513.72</v>
          </cell>
          <cell r="E1216" t="str">
            <v>513.93</v>
          </cell>
          <cell r="F1216" t="str">
            <v>59733 Antifreezing preparations and deicing fluids</v>
          </cell>
        </row>
        <row r="1217">
          <cell r="C1217" t="str">
            <v>513.72</v>
          </cell>
          <cell r="E1217" t="str">
            <v>513.93</v>
          </cell>
          <cell r="F1217" t="str">
            <v>59771 Preparations for treating textiles, leather, furskins or other materials, containing petroleum or bituminous mineral oils (less than 70% by weight)</v>
          </cell>
        </row>
        <row r="1218">
          <cell r="C1218" t="str">
            <v>513.77</v>
          </cell>
          <cell r="E1218" t="str">
            <v>513.93</v>
          </cell>
          <cell r="F1218" t="str">
            <v>59831 Artificial waxes and prepared waxes of chemically modified lignite</v>
          </cell>
        </row>
        <row r="1219">
          <cell r="C1219" t="str">
            <v>513.77</v>
          </cell>
          <cell r="E1219" t="str">
            <v>513.94</v>
          </cell>
          <cell r="F1219" t="str">
            <v>59835 Artificial waxes and prepared waxes of polyethylene glycol</v>
          </cell>
        </row>
        <row r="1220">
          <cell r="C1220" t="str">
            <v>513.75</v>
          </cell>
          <cell r="E1220" t="str">
            <v>513.95</v>
          </cell>
          <cell r="F1220" t="str">
            <v>59813 Gum, wood or sulfate turpentine and other terpenic oils; crude dipentene; sulfite turpentine and other crude para-cymene; pine oil with alpha-terpinol</v>
          </cell>
        </row>
        <row r="1221">
          <cell r="C1221" t="str">
            <v>513.76</v>
          </cell>
          <cell r="E1221" t="str">
            <v>513.96</v>
          </cell>
          <cell r="F1221" t="str">
            <v>59814 Rosin and rosin acids, and derivatives; rosin spirit and rosin oils</v>
          </cell>
        </row>
        <row r="1222">
          <cell r="C1222" t="str">
            <v>513.77</v>
          </cell>
          <cell r="E1222" t="str">
            <v>513.96</v>
          </cell>
          <cell r="F1222" t="str">
            <v>59839 Artificial waxes and prepared waxes, n.e.s.</v>
          </cell>
        </row>
        <row r="1223">
          <cell r="C1223" t="str">
            <v>513.79</v>
          </cell>
          <cell r="E1223" t="str">
            <v>516.31</v>
          </cell>
          <cell r="F1223" t="str">
            <v>59850 Chemical elements doped for use in electronics, in discs, wafers or similar forms; chemical compounds doped for use in electronics</v>
          </cell>
        </row>
        <row r="1224">
          <cell r="C1224" t="str">
            <v>513.79</v>
          </cell>
          <cell r="E1224" t="str">
            <v>516.31</v>
          </cell>
          <cell r="F1224" t="str">
            <v>59861 Artificial graphite; colloidal or semi-colloidal graphite; graphite or other carbon based products in pastes, blocks, plates or other semimanufactures</v>
          </cell>
        </row>
        <row r="1225">
          <cell r="C1225" t="str">
            <v>513.73</v>
          </cell>
          <cell r="E1225" t="str">
            <v>516.39</v>
          </cell>
          <cell r="F1225" t="str">
            <v>59772 Lubricating preparations, containing petroleum or bituminous mineral oils (less than 70% by weight)</v>
          </cell>
        </row>
        <row r="1226">
          <cell r="C1226" t="str">
            <v>513.73</v>
          </cell>
          <cell r="E1226" t="str">
            <v>516.39</v>
          </cell>
          <cell r="F1226" t="str">
            <v>59773 Preparations for treating textiles, leather, furskins or other materials, containing oils or greases from other than petroleum or bituminous minerals</v>
          </cell>
        </row>
        <row r="1227">
          <cell r="C1227" t="str">
            <v>513.78</v>
          </cell>
          <cell r="E1227" t="str">
            <v>516.39</v>
          </cell>
          <cell r="F1227" t="str">
            <v>59841 Mixed alkylbenzenes, n.e.s.</v>
          </cell>
        </row>
        <row r="1228">
          <cell r="C1228" t="str">
            <v>513.79</v>
          </cell>
          <cell r="E1228" t="str">
            <v>514.51</v>
          </cell>
          <cell r="F1228" t="str">
            <v>59863 Prepared rubber accelerators</v>
          </cell>
        </row>
        <row r="1229">
          <cell r="C1229" t="str">
            <v>513.79</v>
          </cell>
          <cell r="E1229" t="str">
            <v>514.51</v>
          </cell>
          <cell r="F1229" t="str">
            <v>59864 Activated carbon</v>
          </cell>
        </row>
        <row r="1230">
          <cell r="C1230" t="str">
            <v>513.79</v>
          </cell>
          <cell r="E1230" t="str">
            <v>514.52</v>
          </cell>
          <cell r="F1230" t="str">
            <v>59865 Activated natural mineral products; animal black (including spent animal black)</v>
          </cell>
        </row>
        <row r="1231">
          <cell r="C1231" t="str">
            <v>513.79</v>
          </cell>
          <cell r="E1231" t="str">
            <v>514.52</v>
          </cell>
          <cell r="F1231" t="str">
            <v>59867 Prepared culture media for development of micro-organisms</v>
          </cell>
        </row>
        <row r="1232">
          <cell r="C1232" t="str">
            <v>513.79</v>
          </cell>
          <cell r="E1232" t="str">
            <v>514.52</v>
          </cell>
          <cell r="F1232" t="str">
            <v>59869 Composite diagnostic or laboratory reagents, n.e.s.</v>
          </cell>
        </row>
        <row r="1233">
          <cell r="C1233" t="str">
            <v>513.79</v>
          </cell>
          <cell r="E1233" t="str">
            <v>514.53</v>
          </cell>
          <cell r="F1233" t="str">
            <v>59881 Supported catalysts with nickel or nickel compounds as active substances</v>
          </cell>
        </row>
        <row r="1234">
          <cell r="C1234" t="str">
            <v>513.79</v>
          </cell>
          <cell r="E1234" t="str">
            <v>514.54</v>
          </cell>
          <cell r="F1234" t="str">
            <v>59883 Supported catalysts with precious metal or precious metal compounds as active substances</v>
          </cell>
        </row>
        <row r="1235">
          <cell r="C1235" t="str">
            <v>513.89</v>
          </cell>
          <cell r="E1235" t="str">
            <v>514.54</v>
          </cell>
          <cell r="F1235" t="str">
            <v>59895 Modelling pastes; dental wax or dental impression compounds, in sets, retail packages, etc.; calcined gypsum or calcium sulfate based dental products</v>
          </cell>
        </row>
        <row r="1236">
          <cell r="C1236" t="str">
            <v>513.89</v>
          </cell>
          <cell r="E1236" t="str">
            <v>514.54</v>
          </cell>
          <cell r="F1236" t="str">
            <v>59896 Pickling preparations for metal surfaces; fluxes and other products for soldering, etc.; products as cores or coatings for welding electrodes or rods</v>
          </cell>
        </row>
        <row r="1237">
          <cell r="C1237" t="str">
            <v>513.89</v>
          </cell>
          <cell r="E1237" t="str">
            <v>514.54</v>
          </cell>
          <cell r="F1237" t="str">
            <v>59897 Prepared additives for cements, mortars or concretes</v>
          </cell>
        </row>
        <row r="1238">
          <cell r="C1238" t="str">
            <v>513.81</v>
          </cell>
          <cell r="E1238" t="str">
            <v>514.54</v>
          </cell>
          <cell r="F1238" t="str">
            <v>59885 Supported catalysts, n.e.s.</v>
          </cell>
        </row>
        <row r="1239">
          <cell r="C1239" t="str">
            <v>513.89</v>
          </cell>
          <cell r="E1239" t="str">
            <v>514.54</v>
          </cell>
          <cell r="F1239" t="str">
            <v>59898 Nonrefractory mortars and concretes</v>
          </cell>
        </row>
        <row r="1240">
          <cell r="C1240" t="str">
            <v>513.85</v>
          </cell>
          <cell r="E1240" t="str">
            <v>514.54</v>
          </cell>
          <cell r="F1240" t="str">
            <v>59894 Preparations and charges for fire extinguishers; charged fire extinguishing grenades</v>
          </cell>
        </row>
        <row r="1241">
          <cell r="C1241" t="str">
            <v>513.89</v>
          </cell>
          <cell r="E1241" t="str">
            <v>514.55</v>
          </cell>
          <cell r="F1241" t="str">
            <v>59899 Chemical products and preparations, n.e.s.</v>
          </cell>
        </row>
        <row r="1242">
          <cell r="C1242" t="str">
            <v>513.83</v>
          </cell>
          <cell r="E1242" t="str">
            <v>514.55</v>
          </cell>
          <cell r="F1242" t="str">
            <v>59891 Finishing agents, dye carriers, dressings, etc. used in the textile, paper, leather or similar industries, n.e.s.</v>
          </cell>
        </row>
        <row r="1243">
          <cell r="C1243" t="str">
            <v>513.89</v>
          </cell>
          <cell r="E1243" t="str">
            <v>514.61</v>
          </cell>
          <cell r="F1243" t="str">
            <v>61120 Composition leather with a leather or leather fiber base, in slabs, sheets or strip</v>
          </cell>
        </row>
        <row r="1244">
          <cell r="C1244" t="str">
            <v>513.89</v>
          </cell>
          <cell r="E1244" t="str">
            <v>514.61</v>
          </cell>
          <cell r="F1244" t="str">
            <v>61130 Whole bovine skin leather (without hair), with a surface area not over 28 sq. ft, (2,6 m2), not specially dressed or finished</v>
          </cell>
        </row>
        <row r="1245">
          <cell r="C1245" t="str">
            <v>513.82</v>
          </cell>
          <cell r="E1245" t="str">
            <v>514.61</v>
          </cell>
          <cell r="F1245" t="str">
            <v>59889 Catalysts and catalytic preparations, n.e.s.</v>
          </cell>
        </row>
        <row r="1246">
          <cell r="C1246" t="str">
            <v>513.89</v>
          </cell>
          <cell r="E1246" t="str">
            <v>514.61</v>
          </cell>
          <cell r="F1246" t="str">
            <v>61141 Bovine leather n.e.s. and equine leather (without hair), tanned or retanned but not further prepared, whether or not split</v>
          </cell>
        </row>
        <row r="1247">
          <cell r="C1247" t="str">
            <v>513.84</v>
          </cell>
          <cell r="E1247" t="str">
            <v>514.61</v>
          </cell>
          <cell r="F1247" t="str">
            <v>59893 Compound plasticizers for rubber or plastics, n.e.s.; antioxidizers and other compound stabilizers for rubber or plastics</v>
          </cell>
        </row>
        <row r="1248">
          <cell r="C1248" t="str">
            <v>513.89</v>
          </cell>
          <cell r="E1248" t="str">
            <v>514.62</v>
          </cell>
          <cell r="F1248" t="str">
            <v>61142 Bovine leather n.e.s. and equine leather (without hair), parchment-dressed or prepared after tanning</v>
          </cell>
        </row>
        <row r="1249">
          <cell r="C1249" t="str">
            <v>513.91</v>
          </cell>
          <cell r="E1249" t="str">
            <v>514.62</v>
          </cell>
          <cell r="F1249" t="str">
            <v>61152 Sheep or lamb skin leather (without wool), parchment-dressed or prepared after tanning</v>
          </cell>
        </row>
        <row r="1250">
          <cell r="C1250" t="str">
            <v>513.91</v>
          </cell>
          <cell r="E1250" t="str">
            <v>514.63</v>
          </cell>
          <cell r="F1250" t="str">
            <v>61161 Goat or kidskin leather (without hair), tanned or retanned but not further prepared, whether or not split</v>
          </cell>
        </row>
        <row r="1251">
          <cell r="C1251" t="str">
            <v>513.91</v>
          </cell>
          <cell r="E1251" t="str">
            <v>514.63</v>
          </cell>
          <cell r="F1251" t="str">
            <v>61162 Goat or kidskin leather (without hair), parchment-dressed or prepared after tanning</v>
          </cell>
        </row>
        <row r="1252">
          <cell r="C1252" t="str">
            <v>513.91</v>
          </cell>
          <cell r="E1252" t="str">
            <v>514.64</v>
          </cell>
          <cell r="F1252" t="str">
            <v>61171 Swine leather (without hair), not specially dressed or finished</v>
          </cell>
        </row>
        <row r="1253">
          <cell r="C1253" t="str">
            <v>513.91</v>
          </cell>
          <cell r="E1253" t="str">
            <v>514.64</v>
          </cell>
          <cell r="F1253" t="str">
            <v>61172 Reptile leather, not specially dressed or finished</v>
          </cell>
        </row>
        <row r="1254">
          <cell r="C1254" t="str">
            <v>513.92</v>
          </cell>
          <cell r="E1254" t="str">
            <v>514.65</v>
          </cell>
          <cell r="F1254" t="str">
            <v>61179 Leather of animals, n.e.s. (without hair), not specially dressed or finished</v>
          </cell>
        </row>
        <row r="1255">
          <cell r="C1255" t="str">
            <v>513.92</v>
          </cell>
          <cell r="E1255" t="str">
            <v>514.65</v>
          </cell>
          <cell r="F1255" t="str">
            <v>61181 Chamois (including combination chamois) leather</v>
          </cell>
        </row>
        <row r="1256">
          <cell r="C1256" t="str">
            <v>513.93</v>
          </cell>
          <cell r="E1256" t="str">
            <v>514.65</v>
          </cell>
          <cell r="F1256" t="str">
            <v>61183 Patent leather and patent laminated leather; metallized leather</v>
          </cell>
        </row>
        <row r="1257">
          <cell r="C1257" t="str">
            <v>513.93</v>
          </cell>
          <cell r="E1257" t="str">
            <v>514.67</v>
          </cell>
          <cell r="F1257" t="str">
            <v>61210 Articles of leather or composition leather used in machinery or mechanical appliances or for other technical uses</v>
          </cell>
        </row>
        <row r="1258">
          <cell r="C1258" t="str">
            <v>513.93</v>
          </cell>
          <cell r="E1258" t="str">
            <v>514.81</v>
          </cell>
          <cell r="F1258" t="str">
            <v>61220 Saddlery and harness for any animal (including leads, muzzles, saddle cloths and bags, dog coats, etc.), of any material</v>
          </cell>
        </row>
        <row r="1259">
          <cell r="C1259" t="str">
            <v>513.94</v>
          </cell>
          <cell r="E1259" t="str">
            <v>514.81</v>
          </cell>
          <cell r="F1259" t="str">
            <v>61290 Articles of leather or of composition leather, n.e.s.</v>
          </cell>
        </row>
        <row r="1260">
          <cell r="C1260" t="str">
            <v>513.95</v>
          </cell>
          <cell r="E1260" t="str">
            <v>514.81</v>
          </cell>
          <cell r="F1260" t="str">
            <v>61311 Whole mink furskins, with or without head, tail or paws, not assembled</v>
          </cell>
        </row>
        <row r="1261">
          <cell r="C1261" t="str">
            <v>513.96</v>
          </cell>
          <cell r="E1261" t="str">
            <v>514.71</v>
          </cell>
          <cell r="F1261" t="str">
            <v>61312 Whole rabbit or hare furskins, with or without head, tail or paws, not assembled</v>
          </cell>
        </row>
        <row r="1262">
          <cell r="C1262" t="str">
            <v>516.31</v>
          </cell>
          <cell r="E1262" t="str">
            <v>514.71</v>
          </cell>
          <cell r="F1262" t="str">
            <v>65114 Yarn of fine animal hair (carded or combed), not packaged for retail sale</v>
          </cell>
        </row>
        <row r="1263">
          <cell r="C1263" t="str">
            <v>516.39</v>
          </cell>
          <cell r="E1263" t="str">
            <v>514.71</v>
          </cell>
          <cell r="F1263" t="str">
            <v>65115 Yarn of coarse animal hair or of horsehair, packaged for retail sale or not</v>
          </cell>
        </row>
        <row r="1264">
          <cell r="C1264" t="str">
            <v>516.39</v>
          </cell>
          <cell r="E1264" t="str">
            <v>514.73</v>
          </cell>
          <cell r="F1264" t="str">
            <v>65116 Yarn of wool or fine animal hair, not under 85% wool or fine animal hair by weight, packaged for retail sale</v>
          </cell>
        </row>
        <row r="1265">
          <cell r="C1265" t="str">
            <v>514.51</v>
          </cell>
          <cell r="E1265" t="str">
            <v>514.79</v>
          </cell>
          <cell r="F1265" t="str">
            <v>61313 Whole lamb furskins: astrakhan, broadtail, caracul, persian, etc., indian, chinese, mongolian or tibetan, with head, tail or paws or not, unassembled</v>
          </cell>
        </row>
        <row r="1266">
          <cell r="C1266" t="str">
            <v>514.51</v>
          </cell>
          <cell r="E1266" t="str">
            <v>514.79</v>
          </cell>
          <cell r="F1266" t="str">
            <v>61319 Whole furskins, n.e.s., with or without head, tail or paws, not assembled</v>
          </cell>
        </row>
        <row r="1267">
          <cell r="C1267" t="str">
            <v>514.51</v>
          </cell>
          <cell r="E1267" t="str">
            <v>514.79</v>
          </cell>
          <cell r="F1267" t="str">
            <v>61320 Furskin heads, tails, paws and other pieces or cuttings, not assembled</v>
          </cell>
        </row>
        <row r="1268">
          <cell r="C1268" t="str">
            <v>514.52</v>
          </cell>
          <cell r="E1268" t="str">
            <v>514.82</v>
          </cell>
          <cell r="F1268" t="str">
            <v>61330 Whole furskins and furskin pieces or cuttings, assembled</v>
          </cell>
        </row>
        <row r="1269">
          <cell r="C1269" t="str">
            <v>514.52</v>
          </cell>
          <cell r="E1269" t="str">
            <v>514.82</v>
          </cell>
          <cell r="F1269" t="str">
            <v>62111 Compounded rubber, compounded with carbon black or silica, unvulconized, in primary forms or in plates, sheets or strip</v>
          </cell>
        </row>
        <row r="1270">
          <cell r="C1270" t="str">
            <v>514.52</v>
          </cell>
          <cell r="E1270" t="str">
            <v>514.82</v>
          </cell>
          <cell r="F1270" t="str">
            <v>62112 Compounded rubber, unvulcanized, solutions; dispersions (other than those compounded with carbon black or silica)</v>
          </cell>
        </row>
        <row r="1271">
          <cell r="C1271" t="str">
            <v>514.53</v>
          </cell>
          <cell r="E1271" t="str">
            <v>514.82</v>
          </cell>
          <cell r="F1271" t="str">
            <v>62119 Compounded rubber, n.e.s., unvulcanized, in primary forms or in plates, sheets or strip</v>
          </cell>
        </row>
        <row r="1272">
          <cell r="C1272" t="str">
            <v>514.54</v>
          </cell>
          <cell r="E1272" t="str">
            <v>514.82</v>
          </cell>
          <cell r="F1272" t="str">
            <v>62121 Rubber camel-back strips for retreading tires</v>
          </cell>
        </row>
        <row r="1273">
          <cell r="C1273" t="str">
            <v>514.54</v>
          </cell>
          <cell r="E1273" t="str">
            <v>514.83</v>
          </cell>
          <cell r="F1273" t="str">
            <v>62129 Unvulcanized rubber forms and articles, n.e.s.</v>
          </cell>
        </row>
        <row r="1274">
          <cell r="C1274" t="str">
            <v>514.54</v>
          </cell>
          <cell r="E1274" t="str">
            <v>514.84</v>
          </cell>
          <cell r="F1274" t="str">
            <v>62131 Vulcanized rubber thread and cord</v>
          </cell>
        </row>
        <row r="1275">
          <cell r="C1275" t="str">
            <v>514.54</v>
          </cell>
          <cell r="E1275" t="str">
            <v>514.84</v>
          </cell>
          <cell r="F1275" t="str">
            <v>62132 Plates, sheets, strip, rods and profile shapes of unhardened vulcanized cellular rubber</v>
          </cell>
        </row>
        <row r="1276">
          <cell r="C1276" t="str">
            <v>514.54</v>
          </cell>
          <cell r="E1276" t="str">
            <v>514.84</v>
          </cell>
          <cell r="F1276" t="str">
            <v>62133 Plates, sheets, strip, rods and profile shapes of unhardened vulcanized noncellular rubber</v>
          </cell>
        </row>
        <row r="1277">
          <cell r="C1277" t="str">
            <v>514.54</v>
          </cell>
          <cell r="E1277" t="str">
            <v>514.85</v>
          </cell>
          <cell r="F1277" t="str">
            <v>62141 Tubes, pipes and hoses of unhardened vulcanized rubber, not reinforced, etc., without fittings</v>
          </cell>
        </row>
        <row r="1278">
          <cell r="C1278" t="str">
            <v>514.54</v>
          </cell>
          <cell r="E1278" t="str">
            <v>514.86</v>
          </cell>
          <cell r="F1278" t="str">
            <v>62142 Tubes, pipes and hoses of unhardened vulcanized rubber, reinforced, etc. with metal, no fittings</v>
          </cell>
        </row>
        <row r="1279">
          <cell r="C1279" t="str">
            <v>514.55</v>
          </cell>
          <cell r="E1279" t="str">
            <v>514.89</v>
          </cell>
          <cell r="F1279" t="str">
            <v>62143 Tubes, pipes and hoses of unhardened vulcanized rubber, reinforced, etc. with textiles, without fittings</v>
          </cell>
        </row>
        <row r="1280">
          <cell r="C1280" t="str">
            <v>514.55</v>
          </cell>
          <cell r="E1280" t="str">
            <v>514.89</v>
          </cell>
          <cell r="F1280" t="str">
            <v>62144 Tubes, pipes and hoses of unhardened vulcanized rubber, reinforced or combined with materials other than metal or textiles, without fittings</v>
          </cell>
        </row>
        <row r="1281">
          <cell r="C1281" t="str">
            <v>514.61</v>
          </cell>
          <cell r="E1281" t="str">
            <v>515.42</v>
          </cell>
          <cell r="F1281" t="str">
            <v>62145 Tubes, pipes and hoses of unhardened vulcanized rubber (reinforced or not), with fittings</v>
          </cell>
        </row>
        <row r="1282">
          <cell r="C1282" t="str">
            <v>514.61</v>
          </cell>
          <cell r="E1282" t="str">
            <v>515.43</v>
          </cell>
          <cell r="F1282" t="str">
            <v>62510 New pneumatic rubber tires, of a kind used on motor cars (including station wagons and racing cars)</v>
          </cell>
        </row>
        <row r="1283">
          <cell r="C1283" t="str">
            <v>514.61</v>
          </cell>
          <cell r="E1283" t="str">
            <v>515.44</v>
          </cell>
          <cell r="F1283" t="str">
            <v>62520 New pneumatic rubber tires, of a kind used on buses and trucks</v>
          </cell>
        </row>
        <row r="1284">
          <cell r="C1284" t="str">
            <v>514.61</v>
          </cell>
          <cell r="E1284" t="str">
            <v>515.49</v>
          </cell>
          <cell r="F1284" t="str">
            <v>62530 New pneumatic rubber tires, of a kind used on aircraft</v>
          </cell>
        </row>
        <row r="1285">
          <cell r="C1285" t="str">
            <v>514.61</v>
          </cell>
          <cell r="E1285" t="str">
            <v>515.49</v>
          </cell>
          <cell r="F1285" t="str">
            <v>62541 New pneumatic rubber tires, of a kind used on motorcycles</v>
          </cell>
        </row>
        <row r="1286">
          <cell r="C1286" t="str">
            <v>514.62</v>
          </cell>
          <cell r="E1286" t="str">
            <v>515.5</v>
          </cell>
          <cell r="F1286" t="str">
            <v>62542 New pneumatic rubber tires, of a kind used on bicycles</v>
          </cell>
        </row>
        <row r="1287">
          <cell r="C1287" t="str">
            <v>514.62</v>
          </cell>
          <cell r="E1287" t="str">
            <v>515.69</v>
          </cell>
          <cell r="F1287" t="str">
            <v>62551 New pneumatic rubber tires, n.e.s., having a herring-bone or similar tread</v>
          </cell>
        </row>
        <row r="1288">
          <cell r="C1288" t="str">
            <v>514.62</v>
          </cell>
          <cell r="E1288" t="str">
            <v>515.69</v>
          </cell>
          <cell r="F1288" t="str">
            <v>62559 New pneumatic rubber tires, n.e.s.</v>
          </cell>
        </row>
        <row r="1289">
          <cell r="C1289" t="str">
            <v>514.63</v>
          </cell>
          <cell r="E1289" t="str">
            <v>515.69</v>
          </cell>
          <cell r="F1289" t="str">
            <v>62591 Rubber inner tubes for tires</v>
          </cell>
        </row>
        <row r="1290">
          <cell r="C1290" t="str">
            <v>514.63</v>
          </cell>
          <cell r="E1290" t="str">
            <v>515.69</v>
          </cell>
          <cell r="F1290" t="str">
            <v>62592 Retreaded rubber tires</v>
          </cell>
        </row>
        <row r="1291">
          <cell r="C1291" t="str">
            <v>514.64</v>
          </cell>
          <cell r="E1291" t="str">
            <v>515.62</v>
          </cell>
          <cell r="F1291" t="str">
            <v>62593 Used pneumatic rubber tires</v>
          </cell>
        </row>
        <row r="1292">
          <cell r="C1292" t="str">
            <v>514.64</v>
          </cell>
          <cell r="E1292" t="str">
            <v>515.63</v>
          </cell>
          <cell r="F1292" t="str">
            <v>62594 Solid or cushion rubber tires, interchangeable treads and tire flaps</v>
          </cell>
        </row>
        <row r="1293">
          <cell r="C1293" t="str">
            <v>514.65</v>
          </cell>
          <cell r="E1293" t="str">
            <v>515.69</v>
          </cell>
          <cell r="F1293" t="str">
            <v>62911 Sheath contraceptives, of rubber</v>
          </cell>
        </row>
        <row r="1294">
          <cell r="C1294" t="str">
            <v>514.65</v>
          </cell>
          <cell r="E1294" t="str">
            <v>515.69</v>
          </cell>
          <cell r="F1294" t="str">
            <v>62919 Hygenic or pharmaceutical articles, n.e.s. of unhardened vulcanized rubber, with or without fittings of hard rubber</v>
          </cell>
        </row>
        <row r="1295">
          <cell r="C1295" t="str">
            <v>514.65</v>
          </cell>
          <cell r="E1295" t="str">
            <v>515.69</v>
          </cell>
          <cell r="F1295" t="str">
            <v>62921 Conveyor or transmission belts or belting of vulcanized rubber, of trapezoidal cross section (v-belts and v-belting)</v>
          </cell>
        </row>
        <row r="1296">
          <cell r="C1296" t="str">
            <v>514.67</v>
          </cell>
          <cell r="E1296" t="str">
            <v>515.69</v>
          </cell>
          <cell r="F1296" t="str">
            <v>62929 Conveyor or transmission belts or belting of vulcanized rubber, n.e.s.</v>
          </cell>
        </row>
        <row r="1297">
          <cell r="C1297" t="str">
            <v>514.81</v>
          </cell>
          <cell r="E1297" t="str">
            <v>515.69</v>
          </cell>
          <cell r="F1297" t="str">
            <v>63329 Agglomerated cork and articles of agglomerated cork, n.e.s.</v>
          </cell>
        </row>
        <row r="1298">
          <cell r="C1298" t="str">
            <v>514.81</v>
          </cell>
          <cell r="E1298" t="str">
            <v>515.69</v>
          </cell>
          <cell r="F1298" t="str">
            <v>63411 Coniferous veneer sheets and sheets for plywood and other coniferous wood sawn lengthwise, etc., not over 6 mm thick</v>
          </cell>
        </row>
        <row r="1299">
          <cell r="C1299" t="str">
            <v>514.81</v>
          </cell>
          <cell r="E1299" t="str">
            <v>515.71</v>
          </cell>
          <cell r="F1299" t="str">
            <v>63412 Nonconiferous veneer sheets and sheets for plywood and other nonconiferous wood sawn lengthwise, etc., not over 6 mm thick</v>
          </cell>
        </row>
        <row r="1300">
          <cell r="C1300" t="str">
            <v>514.71</v>
          </cell>
          <cell r="E1300" t="str">
            <v>515.71</v>
          </cell>
          <cell r="F1300" t="str">
            <v>62991 Hard rubber (for example, ebonite), in all forms, including waste and scrap; articles of hard rubber</v>
          </cell>
        </row>
        <row r="1301">
          <cell r="C1301" t="str">
            <v>514.71</v>
          </cell>
          <cell r="E1301" t="str">
            <v>515.72</v>
          </cell>
          <cell r="F1301" t="str">
            <v>62992 Articles of unhardened cellular vulcanized rubber, n.e.s.</v>
          </cell>
        </row>
        <row r="1302">
          <cell r="C1302" t="str">
            <v>514.73</v>
          </cell>
          <cell r="E1302" t="str">
            <v>515.73</v>
          </cell>
          <cell r="F1302" t="str">
            <v>62999 Articles of unhardened noncellular vulcanized rubber, n.e.s.</v>
          </cell>
        </row>
        <row r="1303">
          <cell r="C1303" t="str">
            <v>514.79</v>
          </cell>
          <cell r="E1303" t="str">
            <v>515.74</v>
          </cell>
          <cell r="F1303" t="str">
            <v>63311 Corks and stoppers, of natural cork</v>
          </cell>
        </row>
        <row r="1304">
          <cell r="C1304" t="str">
            <v>514.79</v>
          </cell>
          <cell r="E1304" t="str">
            <v>515.74</v>
          </cell>
          <cell r="F1304" t="str">
            <v>63319 Articles of natural cork, n.e.s.</v>
          </cell>
        </row>
        <row r="1305">
          <cell r="C1305" t="str">
            <v>514.79</v>
          </cell>
          <cell r="E1305" t="str">
            <v>515.74</v>
          </cell>
          <cell r="F1305" t="str">
            <v>63321 Agglomerated cork blocks, plates, sheets, strip, tiles and solid cylinders</v>
          </cell>
        </row>
        <row r="1306">
          <cell r="C1306" t="str">
            <v>514.82</v>
          </cell>
          <cell r="E1306" t="str">
            <v>515.74</v>
          </cell>
          <cell r="F1306" t="str">
            <v>63421 Densified wood in blocks, plates, strips or profile shapes</v>
          </cell>
        </row>
        <row r="1307">
          <cell r="C1307" t="str">
            <v>514.82</v>
          </cell>
          <cell r="E1307" t="str">
            <v>515.75</v>
          </cell>
          <cell r="F1307" t="str">
            <v>63422 Particle board and similar board of wood, agglomerated or not</v>
          </cell>
        </row>
        <row r="1308">
          <cell r="C1308" t="str">
            <v>514.82</v>
          </cell>
          <cell r="E1308" t="str">
            <v>515.75</v>
          </cell>
          <cell r="F1308" t="str">
            <v>63423 Particle board and similar board of ligneous material other than wood, agglomerated or not</v>
          </cell>
        </row>
        <row r="1309">
          <cell r="C1309" t="str">
            <v>514.82</v>
          </cell>
          <cell r="E1309" t="str">
            <v>515.76</v>
          </cell>
          <cell r="F1309" t="str">
            <v>63431 Plywood with at least one outer ply of tropical or nonconiferous wood and each ply not over 6 mm thick</v>
          </cell>
        </row>
        <row r="1310">
          <cell r="C1310" t="str">
            <v>514.83</v>
          </cell>
          <cell r="E1310" t="str">
            <v>515.76</v>
          </cell>
          <cell r="F1310" t="str">
            <v>63439 Plywood with outer plies of other than tropical or nonconiferous wood, n.e.s. and each ply not over 6 mm thick</v>
          </cell>
        </row>
        <row r="1311">
          <cell r="C1311" t="str">
            <v>514.84</v>
          </cell>
          <cell r="E1311" t="str">
            <v>515.76</v>
          </cell>
          <cell r="F1311" t="str">
            <v>63441 Plywood, n.e.s., veneered panels and similar laminated wood with at least one outer ply of nonconiferous wood</v>
          </cell>
        </row>
        <row r="1312">
          <cell r="C1312" t="str">
            <v>514.84</v>
          </cell>
          <cell r="E1312" t="str">
            <v>515.76</v>
          </cell>
          <cell r="F1312" t="str">
            <v>63449 Plywood, n.e.s., veneered panels and similar laminated wood, n.e.s.</v>
          </cell>
        </row>
        <row r="1313">
          <cell r="C1313" t="str">
            <v>514.84</v>
          </cell>
          <cell r="E1313" t="str">
            <v>515.76</v>
          </cell>
          <cell r="F1313" t="str">
            <v>63451 Fiberboard of wood or other ligneous materials, of a density exceeding 0.80 g/cm3</v>
          </cell>
        </row>
        <row r="1314">
          <cell r="C1314" t="str">
            <v>514.85</v>
          </cell>
          <cell r="E1314" t="str">
            <v>515.76</v>
          </cell>
          <cell r="F1314" t="str">
            <v>63452 Fiberboard of wood or other ligneous materials, of a density exceeding 0.50 g/cm3 but not exceeding 0.80 g/cm3</v>
          </cell>
        </row>
        <row r="1315">
          <cell r="C1315" t="str">
            <v>514.86</v>
          </cell>
          <cell r="E1315" t="str">
            <v>515.76</v>
          </cell>
          <cell r="F1315" t="str">
            <v>63453 Fiberboard of wood or other ligneous materials, of a density exceeding 0.35 g/cm3 but not exceeding 0.50 g/cm3</v>
          </cell>
        </row>
        <row r="1316">
          <cell r="C1316" t="str">
            <v>514.89</v>
          </cell>
          <cell r="E1316" t="str">
            <v>515.61</v>
          </cell>
          <cell r="F1316" t="str">
            <v>63459 Fiberboard of wood or other ligneous material, n.e.s.</v>
          </cell>
        </row>
        <row r="1317">
          <cell r="C1317" t="str">
            <v>514.89</v>
          </cell>
          <cell r="E1317" t="str">
            <v>515.61</v>
          </cell>
          <cell r="F1317" t="str">
            <v>63491 Hoopwood; split poles, piles, pickets and stakes of wood; rough wooden sticks for walking sticks, tool handles, etc.; chipwood and similar strips etc.</v>
          </cell>
        </row>
        <row r="1318">
          <cell r="C1318" t="str">
            <v>515.41</v>
          </cell>
          <cell r="E1318" t="str">
            <v>515.61</v>
          </cell>
          <cell r="F1318" t="str">
            <v>63493 Wood wool; wood flour</v>
          </cell>
        </row>
        <row r="1319">
          <cell r="C1319" t="str">
            <v>515.42</v>
          </cell>
          <cell r="E1319" t="str">
            <v>515.77</v>
          </cell>
          <cell r="F1319" t="str">
            <v>63511 Wood packing cases, boxes, crates, drums and similar packings; cable-drums of wood</v>
          </cell>
        </row>
        <row r="1320">
          <cell r="C1320" t="str">
            <v>515.43</v>
          </cell>
          <cell r="E1320" t="str">
            <v>515.77</v>
          </cell>
          <cell r="F1320" t="str">
            <v>63512 Wood pallets, box pallets and other load boards</v>
          </cell>
        </row>
        <row r="1321">
          <cell r="C1321" t="str">
            <v>515.44</v>
          </cell>
          <cell r="E1321" t="str">
            <v>515.79</v>
          </cell>
          <cell r="F1321" t="str">
            <v>63520 Wood casks, barrels, vats, tubs and other coopers' products, including staves and other wooden parts</v>
          </cell>
        </row>
        <row r="1322">
          <cell r="C1322" t="str">
            <v>515.49</v>
          </cell>
          <cell r="E1322" t="str">
            <v>515.79</v>
          </cell>
          <cell r="F1322" t="str">
            <v>63531 Windows, french-windows and their frames of wood</v>
          </cell>
        </row>
        <row r="1323">
          <cell r="C1323" t="str">
            <v>515.5</v>
          </cell>
          <cell r="E1323" t="str">
            <v>515.78</v>
          </cell>
          <cell r="F1323" t="str">
            <v>63532 Doors, door frames and thresholds of wood</v>
          </cell>
        </row>
        <row r="1324">
          <cell r="C1324" t="str">
            <v>515.69</v>
          </cell>
          <cell r="E1324" t="str">
            <v>515.79</v>
          </cell>
          <cell r="F1324" t="str">
            <v>63591 Wooden tools, tool bodies and handles, broom or brush bodies and handles; boot or shoe lasts and trees of wood</v>
          </cell>
        </row>
        <row r="1325">
          <cell r="C1325" t="str">
            <v>515.69</v>
          </cell>
          <cell r="E1325" t="str">
            <v>515.79</v>
          </cell>
          <cell r="F1325" t="str">
            <v>63599 Manufactured articles of wood, n.e.s.</v>
          </cell>
        </row>
        <row r="1326">
          <cell r="C1326" t="str">
            <v>515.69</v>
          </cell>
          <cell r="E1326" t="str">
            <v>515.8</v>
          </cell>
          <cell r="F1326" t="str">
            <v>64100 Paper and paperboard</v>
          </cell>
        </row>
        <row r="1327">
          <cell r="C1327" t="str">
            <v>515.69</v>
          </cell>
          <cell r="E1327" t="str">
            <v>541.12</v>
          </cell>
          <cell r="F1327" t="str">
            <v>64110 Newsprint in rolls or sheets</v>
          </cell>
        </row>
        <row r="1328">
          <cell r="C1328" t="str">
            <v>515.62</v>
          </cell>
          <cell r="E1328" t="str">
            <v>541.13</v>
          </cell>
          <cell r="F1328" t="str">
            <v>63542 Tableware and kitchenware of wood</v>
          </cell>
        </row>
        <row r="1329">
          <cell r="C1329" t="str">
            <v>515.63</v>
          </cell>
          <cell r="E1329" t="str">
            <v>541.13</v>
          </cell>
          <cell r="F1329" t="str">
            <v>63549 Wood marquetry and inlaid wood; caskets and cases for jewelry and cutlery, etc. of wood; ornaments of wood; wooden coat and hat racks, etc.</v>
          </cell>
        </row>
        <row r="1330">
          <cell r="C1330" t="str">
            <v>515.69</v>
          </cell>
          <cell r="E1330" t="str">
            <v>541.13</v>
          </cell>
          <cell r="F1330" t="str">
            <v>64120 Other printing and writing paper,uncoated</v>
          </cell>
        </row>
        <row r="1331">
          <cell r="C1331" t="str">
            <v>515.69</v>
          </cell>
          <cell r="E1331" t="str">
            <v>541.13</v>
          </cell>
          <cell r="F1331" t="str">
            <v>64121 Handmade paper and paperboard</v>
          </cell>
        </row>
        <row r="1332">
          <cell r="C1332" t="str">
            <v>515.69</v>
          </cell>
          <cell r="E1332" t="str">
            <v>541.13</v>
          </cell>
          <cell r="F1332" t="str">
            <v>64122 Paper and paperboard used as a base for photo-sensitive, heat-sensitive, or electro-sensitive paper or paperboard, uncoated, in rolls or sheets</v>
          </cell>
        </row>
        <row r="1333">
          <cell r="C1333" t="str">
            <v>515.69</v>
          </cell>
          <cell r="E1333" t="str">
            <v>541.14</v>
          </cell>
          <cell r="F1333" t="str">
            <v>64123 Carbonizing base paper, uncoated, in rolls or sheets</v>
          </cell>
        </row>
        <row r="1334">
          <cell r="C1334" t="str">
            <v>515.69</v>
          </cell>
          <cell r="E1334" t="str">
            <v>541.15</v>
          </cell>
          <cell r="F1334" t="str">
            <v>64124 Wallpaper base, uncoated, in rolls or sheets</v>
          </cell>
        </row>
        <row r="1335">
          <cell r="C1335" t="str">
            <v>515.69</v>
          </cell>
          <cell r="E1335" t="str">
            <v>541.16</v>
          </cell>
          <cell r="F1335" t="str">
            <v>64125 Paper and paperboard n.e.s., weight under 40 g/m2, not over 10% (weight) of fiber content obtained by mechanical process, uncoated, in rolls or sheets</v>
          </cell>
        </row>
        <row r="1336">
          <cell r="C1336" t="str">
            <v>515.71</v>
          </cell>
          <cell r="E1336" t="str">
            <v>541.17</v>
          </cell>
          <cell r="F1336" t="str">
            <v>64126 Paper and paperboard n.e.s., not under 40 g/m2 and not over 150 g/m2, not over 10% (weight) of fiber by mechanical process, uncoated, rolls or sheets</v>
          </cell>
        </row>
        <row r="1337">
          <cell r="C1337" t="str">
            <v>515.71</v>
          </cell>
          <cell r="E1337" t="str">
            <v>541.54</v>
          </cell>
          <cell r="F1337" t="str">
            <v>64127 Paper and paperboard n.e.s., weight over 150 g/m2, not over 10% (weight) of fiber content obtained by mechanical process, uncoated, in rolls or sheets</v>
          </cell>
        </row>
        <row r="1338">
          <cell r="C1338" t="str">
            <v>515.72</v>
          </cell>
          <cell r="E1338" t="str">
            <v>541.54</v>
          </cell>
          <cell r="F1338" t="str">
            <v>64129 Paper and paperboard n.e.s., with over 10% by weight of total fiber content obtained by mechanical process, uncoated, in rolls or sheets</v>
          </cell>
        </row>
        <row r="1339">
          <cell r="C1339" t="str">
            <v>515.73</v>
          </cell>
          <cell r="E1339" t="str">
            <v>541.54</v>
          </cell>
          <cell r="F1339" t="str">
            <v>64130 Other printing and writing paper,coated</v>
          </cell>
        </row>
        <row r="1340">
          <cell r="C1340" t="str">
            <v>515.74</v>
          </cell>
          <cell r="E1340" t="str">
            <v>541.53</v>
          </cell>
          <cell r="F1340" t="str">
            <v>64131 Carbon paper, self-copy and other copying or transfer papers, rolls over 36 cm in width or rectagular sheets measuring over 36 cm in one dimension</v>
          </cell>
        </row>
        <row r="1341">
          <cell r="C1341" t="str">
            <v>515.74</v>
          </cell>
          <cell r="E1341" t="str">
            <v>541.53</v>
          </cell>
          <cell r="F1341" t="str">
            <v>64132 Paper and paperboard used for writing, printing, etc., coated etc., not over 150 g/m2, not over 10% (wt) fiber by mechanical process, rolls or sheets</v>
          </cell>
        </row>
        <row r="1342">
          <cell r="C1342" t="str">
            <v>515.74</v>
          </cell>
          <cell r="E1342" t="str">
            <v>541.53</v>
          </cell>
          <cell r="F1342" t="str">
            <v>64134 Paper and paperboard used for writing, printing, etc., coated etc., over 10% (weight) of fiber obtained by mechanical process, in rolls or sheets</v>
          </cell>
        </row>
        <row r="1343">
          <cell r="C1343" t="str">
            <v>515.74</v>
          </cell>
          <cell r="E1343" t="str">
            <v>541.53</v>
          </cell>
          <cell r="F1343" t="str">
            <v>64141 Kraft paper, uncoated, n.e.s., in rolls or sheets</v>
          </cell>
        </row>
        <row r="1344">
          <cell r="C1344" t="str">
            <v>515.75</v>
          </cell>
          <cell r="E1344" t="str">
            <v>541.55</v>
          </cell>
          <cell r="F1344" t="str">
            <v>64142 Kraft sack paper, uncoated, in rolls or sheets</v>
          </cell>
        </row>
        <row r="1345">
          <cell r="C1345" t="str">
            <v>515.75</v>
          </cell>
          <cell r="E1345" t="str">
            <v>541.55</v>
          </cell>
          <cell r="F1345" t="str">
            <v>64146 Kraft paper and paperboard, uncoated, n.e.s., weighing not over 150 g/m2, in rolls or sheets</v>
          </cell>
        </row>
        <row r="1346">
          <cell r="C1346" t="str">
            <v>515.76</v>
          </cell>
          <cell r="E1346" t="str">
            <v>541.59</v>
          </cell>
          <cell r="F1346" t="str">
            <v>64147 Kraft paper and paperboard, uncoated, n.e.s., weighing over 150 g/m2 and under 225 g/m2, in rolls or sheets</v>
          </cell>
        </row>
        <row r="1347">
          <cell r="C1347" t="str">
            <v>515.76</v>
          </cell>
          <cell r="E1347" t="str">
            <v>541.56</v>
          </cell>
          <cell r="F1347" t="str">
            <v>64148 Kraft paper and paperboard, uncoated, n.e.s., weighing 225 g/m2 or over, in rolls or sheets</v>
          </cell>
        </row>
        <row r="1348">
          <cell r="C1348" t="str">
            <v>515.76</v>
          </cell>
          <cell r="E1348" t="str">
            <v>541.59</v>
          </cell>
          <cell r="F1348" t="str">
            <v>64150 Other paper and paperboard, uncoated</v>
          </cell>
        </row>
        <row r="1349">
          <cell r="C1349" t="str">
            <v>515.76</v>
          </cell>
          <cell r="E1349" t="str">
            <v>541.61</v>
          </cell>
          <cell r="F1349" t="str">
            <v>64151 Semichemical fluting paper, uncoated (corrugating medium), in rolls or sheets</v>
          </cell>
        </row>
        <row r="1350">
          <cell r="C1350" t="str">
            <v>515.76</v>
          </cell>
          <cell r="E1350" t="str">
            <v>541.61</v>
          </cell>
          <cell r="F1350" t="str">
            <v>64152 Sulfite wrapping paper, uncoated, in rolls or sheets</v>
          </cell>
        </row>
        <row r="1351">
          <cell r="C1351" t="str">
            <v>515.76</v>
          </cell>
          <cell r="E1351" t="str">
            <v>541.41</v>
          </cell>
          <cell r="F1351" t="str">
            <v>64153 Vegetable parchment, greaseproof papers, tracing papers and glassine or other glazed transparent or translucent papers, in rolls or sheets</v>
          </cell>
        </row>
        <row r="1352">
          <cell r="C1352" t="str">
            <v>515.76</v>
          </cell>
          <cell r="E1352" t="str">
            <v>541.41</v>
          </cell>
          <cell r="F1352" t="str">
            <v>64154 Multi-ply paper and paperboard, uncoated, in rolls or sheets</v>
          </cell>
        </row>
        <row r="1353">
          <cell r="C1353" t="str">
            <v>515.61</v>
          </cell>
          <cell r="E1353" t="str">
            <v>541.42</v>
          </cell>
          <cell r="F1353" t="str">
            <v>63533 Wood shingles and shakes</v>
          </cell>
        </row>
        <row r="1354">
          <cell r="C1354" t="str">
            <v>515.61</v>
          </cell>
          <cell r="E1354" t="str">
            <v>541.43</v>
          </cell>
          <cell r="F1354" t="str">
            <v>63539 Builders' joinery and carpentry of wood, n.e.s.</v>
          </cell>
        </row>
        <row r="1355">
          <cell r="C1355" t="str">
            <v>515.61</v>
          </cell>
          <cell r="E1355" t="str">
            <v>541.44</v>
          </cell>
          <cell r="F1355" t="str">
            <v>63541 Wooden frames for paintings, photographs, mirrors or similar articles</v>
          </cell>
        </row>
        <row r="1356">
          <cell r="C1356" t="str">
            <v>515.77</v>
          </cell>
          <cell r="E1356" t="str">
            <v>541.44</v>
          </cell>
          <cell r="F1356" t="str">
            <v>64155 Cigarette paper, whether or not cut to size, n.e.s., including cigarette paper in rolls over 5 cm in width</v>
          </cell>
        </row>
        <row r="1357">
          <cell r="C1357" t="str">
            <v>515.77</v>
          </cell>
          <cell r="E1357" t="str">
            <v>541.44</v>
          </cell>
          <cell r="F1357" t="str">
            <v>64156 Filter paper and paperboard, uncoated, in rolls or sheets; felt paper and paper board, uncoated, in rolls or sheets</v>
          </cell>
        </row>
        <row r="1358">
          <cell r="C1358" t="str">
            <v>515.79</v>
          </cell>
          <cell r="E1358" t="str">
            <v>541.44</v>
          </cell>
          <cell r="F1358" t="str">
            <v>64158 Paper and paperboard, n.e.s., uncoated, weighing over 150 g/m2 (also includes former sitc 64159)</v>
          </cell>
        </row>
        <row r="1359">
          <cell r="C1359" t="str">
            <v>515.79</v>
          </cell>
          <cell r="E1359" t="str">
            <v>541.45</v>
          </cell>
          <cell r="F1359" t="str">
            <v>64159 Paper and paperboard, n.e.s., uncoated, weighing 225 g/m2 or over, in rolls or sheets</v>
          </cell>
        </row>
        <row r="1360">
          <cell r="C1360" t="str">
            <v>515.78</v>
          </cell>
          <cell r="E1360" t="str">
            <v>541.45</v>
          </cell>
          <cell r="F1360" t="str">
            <v>64157 Paper and paperboard, n.e.s., uncoated, weighing not over 150 g/m2, in rolls or sheets</v>
          </cell>
        </row>
        <row r="1361">
          <cell r="C1361" t="str">
            <v>515.79</v>
          </cell>
          <cell r="E1361" t="str">
            <v>541.46</v>
          </cell>
          <cell r="F1361" t="str">
            <v>64161 Kraft sack paper, creped or crinkled, whether or not embossed or perforated, in rolls or sheets</v>
          </cell>
        </row>
        <row r="1362">
          <cell r="C1362" t="str">
            <v>515.79</v>
          </cell>
          <cell r="E1362" t="str">
            <v>541.46</v>
          </cell>
          <cell r="F1362" t="str">
            <v>64162 Kraft paper, n.e.s., creped or crinkled, whether or not embossed or perforated, in rolls or sheets</v>
          </cell>
        </row>
        <row r="1363">
          <cell r="C1363" t="str">
            <v>515.8</v>
          </cell>
          <cell r="E1363" t="str">
            <v>541.46</v>
          </cell>
          <cell r="F1363" t="str">
            <v>64163 Toilet or facial tissue paper stock, towel or napkin stock, etc., cellulose wadding and webs, over 36 cm in width, creped etc. or not, rolls or sheets</v>
          </cell>
        </row>
        <row r="1364">
          <cell r="C1364" t="str">
            <v>541.11</v>
          </cell>
          <cell r="E1364" t="str">
            <v>541.46</v>
          </cell>
          <cell r="F1364" t="str">
            <v>66181 Articles of asphalt or similar material, including plates, bricks, building boards and tiles</v>
          </cell>
        </row>
        <row r="1365">
          <cell r="C1365" t="str">
            <v>541.12</v>
          </cell>
          <cell r="E1365" t="str">
            <v>541.49</v>
          </cell>
          <cell r="F1365" t="str">
            <v>66182 Articles (panels, boards, tiles, blocks, etc.) of vegetable fiber, or shavings, sawdust, etc., agglomerated with cement or other mineral binders</v>
          </cell>
        </row>
        <row r="1366">
          <cell r="C1366" t="str">
            <v>541.13</v>
          </cell>
          <cell r="E1366" t="str">
            <v>541.49</v>
          </cell>
          <cell r="F1366" t="str">
            <v>66183 Articles (sheets, tiles, panels, tubes, etc.) of asbestos-cement, of cellulose fiber-cement or the like</v>
          </cell>
        </row>
        <row r="1367">
          <cell r="C1367" t="str">
            <v>541.13</v>
          </cell>
          <cell r="E1367" t="str">
            <v>516.92</v>
          </cell>
          <cell r="F1367" t="str">
            <v>66231 Bricks, blocks, tiles, and other ceramic goods, of siliceous fossil meals or of similar siliceous earths</v>
          </cell>
        </row>
        <row r="1368">
          <cell r="C1368" t="str">
            <v>541.13</v>
          </cell>
          <cell r="E1368" t="str">
            <v>541.31</v>
          </cell>
          <cell r="F1368" t="str">
            <v>66232 Refractory bricks, blocks, tiles and similar refractory ceramic constructional goods (other than siliceous materials)</v>
          </cell>
        </row>
        <row r="1369">
          <cell r="C1369" t="str">
            <v>541.13</v>
          </cell>
          <cell r="E1369" t="str">
            <v>541.32</v>
          </cell>
          <cell r="F1369" t="str">
            <v>66233 Refractory cements, mortars, concretes and similar compositions, n.e.s.</v>
          </cell>
        </row>
        <row r="1370">
          <cell r="C1370" t="str">
            <v>541.13</v>
          </cell>
          <cell r="E1370" t="str">
            <v>541.33</v>
          </cell>
          <cell r="F1370" t="str">
            <v>66241 Ceramic building bricks, flooring blocks, support or filler tiles and the like</v>
          </cell>
        </row>
        <row r="1371">
          <cell r="C1371" t="str">
            <v>541.14</v>
          </cell>
          <cell r="E1371" t="str">
            <v>541.39</v>
          </cell>
          <cell r="F1371" t="str">
            <v>66242 Ceramic roofing tiles, chimney pots, cowls, chimney liners, architectural ornaments and other ceramic constructional goods</v>
          </cell>
        </row>
        <row r="1372">
          <cell r="C1372" t="str">
            <v>541.15</v>
          </cell>
          <cell r="E1372" t="str">
            <v>541.39</v>
          </cell>
          <cell r="F1372" t="str">
            <v>66243 Ceramic pipes, conduits, guttering and pipe fittings</v>
          </cell>
        </row>
        <row r="1373">
          <cell r="C1373" t="str">
            <v>541.16</v>
          </cell>
          <cell r="E1373" t="str">
            <v>541.39</v>
          </cell>
          <cell r="F1373" t="str">
            <v>66244 Unglazed ceramic flags and paving, hearth or wall tiles; unglazed ceramic mosaic cubes and the like</v>
          </cell>
        </row>
        <row r="1374">
          <cell r="C1374" t="str">
            <v>541.17</v>
          </cell>
          <cell r="E1374" t="str">
            <v>516.99</v>
          </cell>
          <cell r="F1374" t="str">
            <v>66245 Glazed ceramic flags and paving, hearth or wall tiles; glazed ceramic mosaic cubes and the like</v>
          </cell>
        </row>
        <row r="1375">
          <cell r="C1375" t="str">
            <v>541.52</v>
          </cell>
          <cell r="E1375" t="str">
            <v>541.62</v>
          </cell>
          <cell r="F1375" t="str">
            <v>66431 Glass, colored throughout the mass (body tinted), opacified, flashed or having an absorbent or reflecting layer</v>
          </cell>
        </row>
        <row r="1376">
          <cell r="C1376" t="str">
            <v>541.51</v>
          </cell>
          <cell r="E1376" t="str">
            <v>541.62</v>
          </cell>
          <cell r="F1376" t="str">
            <v>66412 Glass in balls (other than microspheres not over 1 mm in diameter), rods or tubes, unworked</v>
          </cell>
        </row>
        <row r="1377">
          <cell r="C1377" t="str">
            <v>541.5</v>
          </cell>
          <cell r="E1377" t="str">
            <v>541.63</v>
          </cell>
          <cell r="F1377" t="str">
            <v>66411 Glass in the mass; glass cullet and other waste and scrap</v>
          </cell>
        </row>
        <row r="1378">
          <cell r="C1378" t="str">
            <v>541.53</v>
          </cell>
          <cell r="E1378" t="str">
            <v>541.63</v>
          </cell>
          <cell r="F1378" t="str">
            <v>66439 Drawn glass and blown glass, n.e.s., in sheets</v>
          </cell>
        </row>
        <row r="1379">
          <cell r="C1379" t="str">
            <v>541.53</v>
          </cell>
          <cell r="E1379" t="str">
            <v>541.63</v>
          </cell>
          <cell r="F1379" t="str">
            <v>66441 Nonwired glass sheets, of float glass and surface ground or polished glass</v>
          </cell>
        </row>
        <row r="1380">
          <cell r="C1380" t="str">
            <v>541.59</v>
          </cell>
          <cell r="E1380" t="str">
            <v>541.64</v>
          </cell>
          <cell r="F1380" t="str">
            <v>66451 Nonwired glass sheets, cast and rolled</v>
          </cell>
        </row>
        <row r="1381">
          <cell r="C1381" t="str">
            <v>541.53</v>
          </cell>
          <cell r="E1381" t="str">
            <v>542.11</v>
          </cell>
          <cell r="F1381" t="str">
            <v>66442 Wired glass sheets, of float glass and surface ground or polished glass</v>
          </cell>
        </row>
        <row r="1382">
          <cell r="C1382" t="str">
            <v>541.59</v>
          </cell>
          <cell r="E1382" t="str">
            <v>542.12</v>
          </cell>
          <cell r="F1382" t="str">
            <v>66452 Wired glass sheets, cast and rolled</v>
          </cell>
        </row>
        <row r="1383">
          <cell r="C1383" t="str">
            <v>541.59</v>
          </cell>
          <cell r="E1383" t="str">
            <v>542.21</v>
          </cell>
          <cell r="F1383" t="str">
            <v>66453 Profiles, cast glass and rolled glass</v>
          </cell>
        </row>
        <row r="1384">
          <cell r="C1384" t="str">
            <v>541.59</v>
          </cell>
          <cell r="E1384" t="str">
            <v>542.22</v>
          </cell>
          <cell r="F1384" t="str">
            <v>66471 Safety glass, toughened (tempered)</v>
          </cell>
        </row>
        <row r="1385">
          <cell r="C1385" t="str">
            <v>513.9</v>
          </cell>
          <cell r="E1385" t="str">
            <v>542.31</v>
          </cell>
          <cell r="F1385" t="str">
            <v>61151 Sheep or lamb skin leather (without wool), tanned or retanned but not further prepared, whether or not split</v>
          </cell>
        </row>
        <row r="1386">
          <cell r="C1386" t="str">
            <v>541.59</v>
          </cell>
          <cell r="E1386" t="str">
            <v>542.91</v>
          </cell>
          <cell r="F1386" t="str">
            <v>66472 Safety glass, laminated</v>
          </cell>
        </row>
        <row r="1387">
          <cell r="C1387" t="str">
            <v>541.61</v>
          </cell>
          <cell r="E1387" t="str">
            <v>542.13</v>
          </cell>
          <cell r="F1387" t="str">
            <v>66481 Rear-view mirrors for vehicles</v>
          </cell>
        </row>
        <row r="1388">
          <cell r="C1388" t="str">
            <v>541.61</v>
          </cell>
          <cell r="E1388" t="str">
            <v>542.19</v>
          </cell>
          <cell r="F1388" t="str">
            <v>66489 Glass mirrors, n.e.s., framed or not</v>
          </cell>
        </row>
        <row r="1389">
          <cell r="C1389" t="str">
            <v>541.41</v>
          </cell>
          <cell r="E1389" t="str">
            <v>542.23</v>
          </cell>
          <cell r="F1389" t="str">
            <v>66331 Articles of plaster or of compositions based on plaster</v>
          </cell>
        </row>
        <row r="1390">
          <cell r="C1390" t="str">
            <v>541.41</v>
          </cell>
          <cell r="E1390" t="str">
            <v>542.24</v>
          </cell>
          <cell r="F1390" t="str">
            <v>66332 Building blocks and bricks, tiles, flagstones and similar articles of cement, concrete or artificial stone</v>
          </cell>
        </row>
        <row r="1391">
          <cell r="C1391" t="str">
            <v>541.42</v>
          </cell>
          <cell r="E1391" t="str">
            <v>542.29</v>
          </cell>
          <cell r="F1391" t="str">
            <v>66333 Prefabricated structural components for building or civil engineering, of cement, concrete or artificial stone</v>
          </cell>
        </row>
        <row r="1392">
          <cell r="C1392" t="str">
            <v>541.42</v>
          </cell>
          <cell r="E1392" t="str">
            <v>542.32</v>
          </cell>
          <cell r="F1392" t="str">
            <v>66334 Articles of cement, concrete or artificial stone, n.e.s., reinforced or not</v>
          </cell>
        </row>
        <row r="1393">
          <cell r="C1393" t="str">
            <v>541.43</v>
          </cell>
          <cell r="E1393" t="str">
            <v>542.92</v>
          </cell>
          <cell r="F1393" t="str">
            <v>66335 Mica, worked, and articles of mica, including agglomerated or reconstituted mica, whether or not on a support of paper, paperboard or other materials</v>
          </cell>
        </row>
        <row r="1394">
          <cell r="C1394" t="str">
            <v>541.44</v>
          </cell>
          <cell r="E1394" t="str">
            <v>542.93</v>
          </cell>
          <cell r="F1394" t="str">
            <v>66336 Nonelectrical articles of graphite or other carbon</v>
          </cell>
        </row>
        <row r="1395">
          <cell r="C1395" t="str">
            <v>541.44</v>
          </cell>
          <cell r="E1395" t="str">
            <v>541.91</v>
          </cell>
          <cell r="F1395" t="str">
            <v>66337 Articles of peat</v>
          </cell>
        </row>
        <row r="1396">
          <cell r="C1396" t="str">
            <v>541.44</v>
          </cell>
          <cell r="E1396" t="str">
            <v>541.91</v>
          </cell>
          <cell r="F1396" t="str">
            <v>66338 Articles of mineral substances, n.e.s., containing magnesite, dolomite or chromite</v>
          </cell>
        </row>
        <row r="1397">
          <cell r="C1397" t="str">
            <v>541.44</v>
          </cell>
          <cell r="E1397" t="str">
            <v>541.99</v>
          </cell>
          <cell r="F1397" t="str">
            <v>66339 Articles of stone or other mineral substances, n.e.s.</v>
          </cell>
        </row>
        <row r="1398">
          <cell r="C1398" t="str">
            <v>541.45</v>
          </cell>
          <cell r="E1398" t="str">
            <v>541.92</v>
          </cell>
          <cell r="F1398" t="str">
            <v>66351 Mineral wools (slag, rock, etc.), in bulk, sheets or rolls</v>
          </cell>
        </row>
        <row r="1399">
          <cell r="C1399" t="str">
            <v>541.45</v>
          </cell>
          <cell r="E1399" t="str">
            <v>541.93</v>
          </cell>
          <cell r="F1399" t="str">
            <v>66352 Expanded mineral materials, including exfoliated vermiculite, expanded clays and foamed slag</v>
          </cell>
        </row>
        <row r="1400">
          <cell r="C1400" t="str">
            <v>541.46</v>
          </cell>
          <cell r="E1400" t="str">
            <v>541.99</v>
          </cell>
          <cell r="F1400" t="str">
            <v>66353 Insulating (sound or heat) mineral materials, n.e.s. (excluding asbestos, asbestos cement, cellulose fiber cement and ceramic goods)</v>
          </cell>
        </row>
        <row r="1401">
          <cell r="C1401" t="str">
            <v>541.46</v>
          </cell>
          <cell r="E1401" t="str">
            <v>541.99</v>
          </cell>
          <cell r="F1401" t="str">
            <v>66370 Refractory ceramic goods (retorts, crucibles, muffles, nozzles, plugs, etc.), n.e.s.</v>
          </cell>
        </row>
        <row r="1402">
          <cell r="C1402" t="str">
            <v>541.46</v>
          </cell>
          <cell r="E1402" t="str">
            <v>541.99</v>
          </cell>
          <cell r="F1402" t="str">
            <v>66381 Fabricated asbestos and asbestos mixtures (including thread, woven fabric, clothing, etc.), n.e.s. (not asbestos-cement or asbestos friction articles)</v>
          </cell>
        </row>
        <row r="1403">
          <cell r="C1403" t="str">
            <v>541.46</v>
          </cell>
          <cell r="E1403" t="str">
            <v>541.99</v>
          </cell>
          <cell r="F1403" t="str">
            <v>66382 Friction material and articles thereof (sheets, rolls, washers etc.), for brakes, etc., with a basis of asbestos, other minerals, or of cellulose</v>
          </cell>
        </row>
        <row r="1404">
          <cell r="C1404" t="str">
            <v>541.49</v>
          </cell>
          <cell r="E1404" t="str">
            <v>541.99</v>
          </cell>
          <cell r="F1404" t="str">
            <v>66399 Ceramic articles, n.e.s.</v>
          </cell>
        </row>
        <row r="1405">
          <cell r="C1405" t="str">
            <v>541.47</v>
          </cell>
          <cell r="E1405" t="str">
            <v>541.99</v>
          </cell>
          <cell r="F1405" t="str">
            <v>66391 Ceramic wares (laboratory, chemical etc.) for technical use; ceramic receptacles used in agriculture; ceramic containers for transport or packing</v>
          </cell>
        </row>
        <row r="1406">
          <cell r="C1406" t="str">
            <v>516.92</v>
          </cell>
          <cell r="E1406" t="str">
            <v>272.1</v>
          </cell>
          <cell r="F1406" t="str">
            <v>65119 Yarn of wool or fine animal hair, under 85% wool or fine animal hair by weight, packaged for retail sale</v>
          </cell>
        </row>
        <row r="1407">
          <cell r="C1407" t="str">
            <v>541.31</v>
          </cell>
          <cell r="E1407" t="str">
            <v>562.16</v>
          </cell>
          <cell r="F1407" t="str">
            <v>66311 Millstones and grindstones for milling, grinding or pulping</v>
          </cell>
        </row>
        <row r="1408">
          <cell r="C1408" t="str">
            <v>541.32</v>
          </cell>
          <cell r="E1408" t="str">
            <v>562.13</v>
          </cell>
          <cell r="F1408" t="str">
            <v>66312 Millstones and grindstones, n.e.s., grinding wheels and the like</v>
          </cell>
        </row>
        <row r="1409">
          <cell r="C1409" t="str">
            <v>541.33</v>
          </cell>
          <cell r="E1409" t="str">
            <v>562.12</v>
          </cell>
          <cell r="F1409" t="str">
            <v>66313 Hand sharpening or polishing stones</v>
          </cell>
        </row>
        <row r="1410">
          <cell r="C1410" t="str">
            <v>541.39</v>
          </cell>
          <cell r="E1410" t="str">
            <v>562.11</v>
          </cell>
          <cell r="F1410" t="str">
            <v>66321 Natural or artificial abrasives on a base of woven textiles</v>
          </cell>
        </row>
        <row r="1411">
          <cell r="C1411" t="str">
            <v>541.39</v>
          </cell>
          <cell r="E1411" t="str">
            <v>562.19</v>
          </cell>
          <cell r="F1411" t="str">
            <v>66322 Natural or artificial abrasives on a base of paper or paperboard</v>
          </cell>
        </row>
        <row r="1412">
          <cell r="C1412" t="str">
            <v>541.39</v>
          </cell>
          <cell r="E1412" t="str">
            <v>272.2</v>
          </cell>
          <cell r="F1412" t="str">
            <v>66329 Natural or artificial abrasives on a base of materials, n.e.s. (other than woven textiles, paper or paperboard)</v>
          </cell>
        </row>
        <row r="1413">
          <cell r="C1413" t="str">
            <v>516.99</v>
          </cell>
          <cell r="E1413" t="str">
            <v>562.14</v>
          </cell>
          <cell r="F1413" t="str">
            <v>65121 Cotton sewing thread, not packaged for retail sale</v>
          </cell>
        </row>
        <row r="1414">
          <cell r="C1414" t="str">
            <v>541.62</v>
          </cell>
          <cell r="E1414" t="str">
            <v>562.17</v>
          </cell>
          <cell r="F1414" t="str">
            <v>66491 Glass (other than safety and mirrors), bent, edge-worked, engraved, etc., but not framed or fitted with other materials</v>
          </cell>
        </row>
        <row r="1415">
          <cell r="C1415" t="str">
            <v>541.62</v>
          </cell>
          <cell r="E1415" t="str">
            <v>562.19</v>
          </cell>
          <cell r="F1415" t="str">
            <v>66492 Glass multiple walled insulating units</v>
          </cell>
        </row>
        <row r="1416">
          <cell r="C1416" t="str">
            <v>541.62</v>
          </cell>
          <cell r="E1416" t="str">
            <v>562.22</v>
          </cell>
          <cell r="F1416" t="str">
            <v>66493 Glass envelopes (including bulbs and tubes), open, and glass parts thereof for electric lamps, cathode-ray tubes, etc.</v>
          </cell>
        </row>
        <row r="1417">
          <cell r="C1417" t="str">
            <v>541.63</v>
          </cell>
          <cell r="E1417" t="str">
            <v>562.29</v>
          </cell>
          <cell r="F1417" t="str">
            <v>66494 Clock and watch glasses and similar glasses; glass for spectacles not optically worked; hollow glass spheres and segments for sphere manufacture</v>
          </cell>
        </row>
        <row r="1418">
          <cell r="C1418" t="str">
            <v>541.63</v>
          </cell>
          <cell r="E1418" t="str">
            <v>562.31</v>
          </cell>
          <cell r="F1418" t="str">
            <v>66495 Glass fibers (including glass wool) and articles thereof, n.e.s.</v>
          </cell>
        </row>
        <row r="1419">
          <cell r="C1419" t="str">
            <v>541.63</v>
          </cell>
          <cell r="E1419" t="str">
            <v>562.32</v>
          </cell>
          <cell r="F1419" t="str">
            <v>66496 Articles of pressed or molded glass for building or construction use (paving blocks, bricks, etc.); leaded lights; multicellular glass blocks, etc.</v>
          </cell>
        </row>
        <row r="1420">
          <cell r="C1420" t="str">
            <v>541.64</v>
          </cell>
          <cell r="E1420" t="str">
            <v>562.39</v>
          </cell>
          <cell r="F1420" t="str">
            <v>66511 Glass containers used to convey or pack goods (carboys, bottles, jars, etc.); glass stoppers, lids and other closures</v>
          </cell>
        </row>
        <row r="1421">
          <cell r="C1421" t="str">
            <v>542.11</v>
          </cell>
          <cell r="E1421" t="str">
            <v>562.96</v>
          </cell>
          <cell r="F1421" t="str">
            <v>66595 Signalling glassware and optical elements of glass (other than elements for spectacles) not optically worked</v>
          </cell>
        </row>
        <row r="1422">
          <cell r="C1422" t="str">
            <v>542.12</v>
          </cell>
          <cell r="E1422" t="str">
            <v>562.91</v>
          </cell>
          <cell r="F1422" t="str">
            <v>66599 Articles of glass, n.e.s.</v>
          </cell>
        </row>
        <row r="1423">
          <cell r="C1423" t="str">
            <v>542.21</v>
          </cell>
          <cell r="E1423" t="str">
            <v>562.93</v>
          </cell>
          <cell r="F1423" t="str">
            <v>66613 Ceramic tableware, kitchenware, other household and toilet articles, except of porcelain or china</v>
          </cell>
        </row>
        <row r="1424">
          <cell r="C1424" t="str">
            <v>542.22</v>
          </cell>
          <cell r="E1424" t="str">
            <v>562.94</v>
          </cell>
          <cell r="F1424" t="str">
            <v>66621 Porcelain or china statuettes and other ornamental articles</v>
          </cell>
        </row>
        <row r="1425">
          <cell r="C1425" t="str">
            <v>542.31</v>
          </cell>
          <cell r="E1425" t="str">
            <v>562.95</v>
          </cell>
          <cell r="F1425" t="str">
            <v>66713 Cultured pearls, worked, but not strung, mounted or set; ungraded cultured pearls temporarily strung for transport</v>
          </cell>
        </row>
        <row r="1426">
          <cell r="C1426" t="str">
            <v>542.91</v>
          </cell>
          <cell r="E1426" t="str">
            <v>562.95</v>
          </cell>
          <cell r="F1426" t="str">
            <v>66722 Diamonds, sorted (other than industrial diamonds), unworked or simply sawn, cleaved or bruted</v>
          </cell>
        </row>
        <row r="1427">
          <cell r="C1427" t="str">
            <v>542.13</v>
          </cell>
          <cell r="E1427" t="str">
            <v>562.92</v>
          </cell>
          <cell r="F1427" t="str">
            <v>66611 Porcelain or china tableware and kitchenware</v>
          </cell>
        </row>
        <row r="1428">
          <cell r="C1428" t="str">
            <v>542.19</v>
          </cell>
          <cell r="E1428" t="str">
            <v>562.99</v>
          </cell>
          <cell r="F1428" t="str">
            <v>66612 Porcelain or china household or toilet articles, other than tableware and kitchware</v>
          </cell>
        </row>
        <row r="1429">
          <cell r="C1429" t="str">
            <v>542.23</v>
          </cell>
          <cell r="E1429" t="str">
            <v>532.21</v>
          </cell>
          <cell r="F1429" t="str">
            <v>66629 Ceramic statuettes and other ornaments, except of porcelain or china</v>
          </cell>
        </row>
        <row r="1430">
          <cell r="C1430" t="str">
            <v>542.24</v>
          </cell>
          <cell r="E1430" t="str">
            <v>532.21</v>
          </cell>
          <cell r="F1430" t="str">
            <v>66711 Natural pearls, not strung, mounted or set; ungraded natural pearls temporarily strung for transport</v>
          </cell>
        </row>
        <row r="1431">
          <cell r="C1431" t="str">
            <v>542.29</v>
          </cell>
          <cell r="E1431" t="str">
            <v>532.21</v>
          </cell>
          <cell r="F1431" t="str">
            <v>66712 Cultured pearls, unworked</v>
          </cell>
        </row>
        <row r="1432">
          <cell r="C1432" t="str">
            <v>542.32</v>
          </cell>
          <cell r="E1432" t="str">
            <v>532.31</v>
          </cell>
          <cell r="F1432" t="str">
            <v>66721 Diamonds, rough, unsorted</v>
          </cell>
        </row>
        <row r="1433">
          <cell r="C1433" t="str">
            <v>542.92</v>
          </cell>
          <cell r="E1433" t="str">
            <v>532.32</v>
          </cell>
          <cell r="F1433" t="str">
            <v>66729 Diamonds (other than industrial diamonds), otherwise worked, but not mounted or set</v>
          </cell>
        </row>
        <row r="1434">
          <cell r="C1434" t="str">
            <v>542.93</v>
          </cell>
          <cell r="E1434" t="str">
            <v>532.22</v>
          </cell>
          <cell r="F1434" t="str">
            <v>66731 Precious and semiprecious stones (no diamonds), unworked or simply sawn or roughly shaped</v>
          </cell>
        </row>
        <row r="1435">
          <cell r="C1435" t="str">
            <v>541.91</v>
          </cell>
          <cell r="E1435" t="str">
            <v>531.11</v>
          </cell>
          <cell r="F1435" t="str">
            <v>66521 Glassware of glass-ceramics</v>
          </cell>
        </row>
        <row r="1436">
          <cell r="C1436" t="str">
            <v>541.91</v>
          </cell>
          <cell r="E1436" t="str">
            <v>531.12</v>
          </cell>
          <cell r="F1436" t="str">
            <v>66522 Drinking glasses other than of glass-ceramics</v>
          </cell>
        </row>
        <row r="1437">
          <cell r="C1437" t="str">
            <v>541.99</v>
          </cell>
          <cell r="E1437" t="str">
            <v>531.13</v>
          </cell>
          <cell r="F1437" t="str">
            <v>66591 Glassware for laboratory, hygienic or pharmaceutical use</v>
          </cell>
        </row>
        <row r="1438">
          <cell r="C1438" t="str">
            <v>541.92</v>
          </cell>
          <cell r="E1438" t="str">
            <v>531.14</v>
          </cell>
          <cell r="F1438" t="str">
            <v>66523 Glassware for the table or kitchen other than drinking glasses and glass-ceramics</v>
          </cell>
        </row>
        <row r="1439">
          <cell r="C1439" t="str">
            <v>541.93</v>
          </cell>
          <cell r="E1439" t="str">
            <v>531.15</v>
          </cell>
          <cell r="F1439" t="str">
            <v>66529 Glassware for household, etc. use, n.e.s.</v>
          </cell>
        </row>
        <row r="1440">
          <cell r="C1440" t="str">
            <v>541.99</v>
          </cell>
          <cell r="E1440" t="str">
            <v>531.16</v>
          </cell>
          <cell r="F1440" t="str">
            <v>66592 Glass ampoules</v>
          </cell>
        </row>
        <row r="1441">
          <cell r="C1441" t="str">
            <v>541.99</v>
          </cell>
          <cell r="E1441" t="str">
            <v>531.17</v>
          </cell>
          <cell r="F1441" t="str">
            <v>66593 Glass beads, imitation pearls and precious stones; glass eyes (not prosthetic); ornaments, etc. of lamp-worked glass; glass microspheres not over 1 mm</v>
          </cell>
        </row>
        <row r="1442">
          <cell r="C1442" t="str">
            <v>541.99</v>
          </cell>
          <cell r="E1442" t="str">
            <v>531.19</v>
          </cell>
          <cell r="F1442" t="str">
            <v>66594 Glass cubes and other glass smallwares for mosaics or similar decorative purposes</v>
          </cell>
        </row>
        <row r="1443">
          <cell r="C1443" t="str">
            <v>598.99</v>
          </cell>
          <cell r="E1443" t="str">
            <v>531.21</v>
          </cell>
          <cell r="F1443" t="str">
            <v>69541 Drilling, threading and tapping tools</v>
          </cell>
        </row>
        <row r="1444">
          <cell r="C1444" t="str">
            <v>541.9</v>
          </cell>
          <cell r="E1444" t="str">
            <v>531.21</v>
          </cell>
          <cell r="F1444" t="str">
            <v>66512 Glass inners for vacuum flasks or other vacuum vessels</v>
          </cell>
        </row>
        <row r="1445">
          <cell r="C1445" t="str">
            <v>272.1</v>
          </cell>
          <cell r="E1445" t="str">
            <v>531.22</v>
          </cell>
          <cell r="F1445" t="str">
            <v>51384 Dimethyl terephthalate</v>
          </cell>
        </row>
        <row r="1446">
          <cell r="C1446" t="str">
            <v>562.16</v>
          </cell>
          <cell r="E1446" t="str">
            <v>533.11</v>
          </cell>
          <cell r="F1446" t="str">
            <v>67432 Iron and nonalloy steel flat-rolled products, painted, varnished or plastic coated, under 600 mm wide</v>
          </cell>
        </row>
        <row r="1447">
          <cell r="C1447" t="str">
            <v>562.13</v>
          </cell>
          <cell r="E1447" t="str">
            <v>533.11</v>
          </cell>
          <cell r="F1447" t="str">
            <v>67421 Iron and nonalloy steel flat-rolled products, plated etc. with tin, not under 600 mm wide</v>
          </cell>
        </row>
        <row r="1448">
          <cell r="C1448" t="str">
            <v>562.12</v>
          </cell>
          <cell r="E1448" t="str">
            <v>533.12</v>
          </cell>
          <cell r="F1448" t="str">
            <v>67414 Iron and nonalloy steel flat-rolled products, plated etc. with zinc, n.e.s., under 600 mm wide</v>
          </cell>
        </row>
        <row r="1449">
          <cell r="C1449" t="str">
            <v>562.11</v>
          </cell>
          <cell r="E1449" t="str">
            <v>533.14</v>
          </cell>
          <cell r="F1449" t="str">
            <v>67413 Iron and nonalloy steel flat-rolled products, plated etc. with zinc, n.e.s., not under 600 mm wide</v>
          </cell>
        </row>
        <row r="1450">
          <cell r="C1450" t="str">
            <v>562.19</v>
          </cell>
          <cell r="E1450" t="str">
            <v>533.15</v>
          </cell>
          <cell r="F1450" t="str">
            <v>67442 Iron and nonalloy steel flat-rolled products, plated or coated with chromium oxides or chromium and chromium oxides, not under 600 mm wide</v>
          </cell>
        </row>
        <row r="1451">
          <cell r="C1451" t="str">
            <v>272.2</v>
          </cell>
          <cell r="E1451" t="str">
            <v>533.17</v>
          </cell>
          <cell r="F1451" t="str">
            <v>51385 Cyclanic, cyclenic or cycloterpenic polycarboxylic acids, their anhydrides, halides, peroxides, peroxyacids and their derivatives</v>
          </cell>
        </row>
        <row r="1452">
          <cell r="C1452" t="str">
            <v>562.14</v>
          </cell>
          <cell r="E1452" t="str">
            <v>533.18</v>
          </cell>
          <cell r="F1452" t="str">
            <v>67422 Iron and nonalloy steel flat-rolled products, plated etc. with tin, under 600 mm wide</v>
          </cell>
        </row>
        <row r="1453">
          <cell r="C1453" t="str">
            <v>562.15</v>
          </cell>
          <cell r="E1453" t="str">
            <v>533.51</v>
          </cell>
          <cell r="F1453" t="str">
            <v>67431 Iron and nonalloy steel flat-rolled products, painted, varnished or plastic coated, not under 600 mm wide</v>
          </cell>
        </row>
        <row r="1454">
          <cell r="C1454" t="str">
            <v>562.17</v>
          </cell>
          <cell r="E1454" t="str">
            <v>533.51</v>
          </cell>
          <cell r="F1454" t="str">
            <v>67441 Iron and nonalloy steel flat-rolled products, plated or coated with lead, including tern-plate, not under 600 mm wide</v>
          </cell>
        </row>
        <row r="1455">
          <cell r="C1455" t="str">
            <v>562.19</v>
          </cell>
          <cell r="E1455" t="str">
            <v>533.51</v>
          </cell>
          <cell r="F1455" t="str">
            <v>67443 Iron and nonalloy steel flat-rolled products, plated or coated with aluminum, not under 600 mm wide</v>
          </cell>
        </row>
        <row r="1456">
          <cell r="C1456" t="str">
            <v>562.22</v>
          </cell>
          <cell r="E1456" t="str">
            <v>533.51</v>
          </cell>
          <cell r="F1456" t="str">
            <v>67451 Iron and nonalloy steel flat-rolled products, plated or coated except by electrolysis, n.e.s., under 600 mm wide</v>
          </cell>
        </row>
        <row r="1457">
          <cell r="C1457" t="str">
            <v>562.21</v>
          </cell>
          <cell r="E1457" t="str">
            <v>533.42</v>
          </cell>
          <cell r="F1457" t="str">
            <v>67444 Iron and nonalloy steel flat-rolled products, clad, plated or coated, n.e.s., not under 600 mm wide</v>
          </cell>
        </row>
        <row r="1458">
          <cell r="C1458" t="str">
            <v>562.29</v>
          </cell>
          <cell r="E1458" t="str">
            <v>533.42</v>
          </cell>
          <cell r="F1458" t="str">
            <v>67452 Iron and nonalloy steel flat-rolled products, clad, n.e.s., under 600 mm wide</v>
          </cell>
        </row>
        <row r="1459">
          <cell r="C1459" t="str">
            <v>272.4</v>
          </cell>
          <cell r="E1459" t="str">
            <v>533.42</v>
          </cell>
          <cell r="F1459" t="str">
            <v>51392 Carboxylic acids with alcohol being the only oxygen function, their anhydrides, halides, peroxides, peroxyacids and their derivatives, n.e.s.</v>
          </cell>
        </row>
        <row r="1460">
          <cell r="C1460" t="str">
            <v>562.31</v>
          </cell>
          <cell r="E1460" t="str">
            <v>533.41</v>
          </cell>
          <cell r="F1460" t="str">
            <v>67511 Silicon-electrical steel flat-rolled products, not under 600 mm wide</v>
          </cell>
        </row>
        <row r="1461">
          <cell r="C1461" t="str">
            <v>562.32</v>
          </cell>
          <cell r="E1461" t="str">
            <v>533.41</v>
          </cell>
          <cell r="F1461" t="str">
            <v>67512 Silicon-electrical steel flat-rolled products, under 600 mm wide</v>
          </cell>
        </row>
        <row r="1462">
          <cell r="C1462" t="str">
            <v>562.39</v>
          </cell>
          <cell r="E1462" t="str">
            <v>533.43</v>
          </cell>
          <cell r="F1462" t="str">
            <v>67521 High speed steel flat-rolled products, not under 600 mm wide</v>
          </cell>
        </row>
        <row r="1463">
          <cell r="C1463" t="str">
            <v>562.96</v>
          </cell>
          <cell r="E1463" t="str">
            <v>533.53</v>
          </cell>
          <cell r="F1463" t="str">
            <v>67536 Stainless steel flat-rolled products, hot-rolled, not under 600 mm wide but under 3 mm thick, not in coils</v>
          </cell>
        </row>
        <row r="1464">
          <cell r="C1464" t="str">
            <v>562.91</v>
          </cell>
          <cell r="E1464" t="str">
            <v>533.44</v>
          </cell>
          <cell r="F1464" t="str">
            <v>67522 High speed steel flat-rolled products, under 600 mm wide</v>
          </cell>
        </row>
        <row r="1465">
          <cell r="C1465" t="str">
            <v>562.93</v>
          </cell>
          <cell r="E1465" t="str">
            <v>533.44</v>
          </cell>
          <cell r="F1465" t="str">
            <v>67532 Stainless steel flat-rolled products, hot-rolled, not under 600 mm wide, not under 3 mm but under 4.75 mm thick, in coils</v>
          </cell>
        </row>
        <row r="1466">
          <cell r="C1466" t="str">
            <v>562.94</v>
          </cell>
          <cell r="E1466" t="str">
            <v>533.52</v>
          </cell>
          <cell r="F1466" t="str">
            <v>67533 Stainless steel flat-rolled products, hot-rolled, not under 600 mm wide but under 3 mm thick, in coils</v>
          </cell>
        </row>
        <row r="1467">
          <cell r="C1467" t="str">
            <v>562.95</v>
          </cell>
          <cell r="E1467" t="str">
            <v>533.52</v>
          </cell>
          <cell r="F1467" t="str">
            <v>67534 Stainless steel flat-rolled products, hot-rolled, not under 600 mm wide and not under 4.75 mm thick, not in coils</v>
          </cell>
        </row>
        <row r="1468">
          <cell r="C1468" t="str">
            <v>562.95</v>
          </cell>
          <cell r="E1468" t="str">
            <v>533.54</v>
          </cell>
          <cell r="F1468" t="str">
            <v>67535 Stainless steel flat-rolled products, hot-rolled, not under 600 mm wide, not under 3 mm but under 4.75 mm thick, not in coils</v>
          </cell>
        </row>
        <row r="1469">
          <cell r="C1469" t="str">
            <v>562.92</v>
          </cell>
          <cell r="E1469" t="str">
            <v>533.54</v>
          </cell>
          <cell r="F1469" t="str">
            <v>67531 Stainless steel flat-rolled products, hot-rolled, not under 600 mm wide and not under 4.75 mm thick, in coils</v>
          </cell>
        </row>
        <row r="1470">
          <cell r="C1470" t="str">
            <v>562.99</v>
          </cell>
          <cell r="E1470" t="str">
            <v>533.21</v>
          </cell>
          <cell r="F1470" t="str">
            <v>67537 Stainless steel flat-rolled products, hot-rolled, under 600 mm wide but not under 4.75 mm thick</v>
          </cell>
        </row>
        <row r="1471">
          <cell r="C1471" t="str">
            <v>532.21</v>
          </cell>
          <cell r="E1471" t="str">
            <v>533.29</v>
          </cell>
          <cell r="F1471" t="str">
            <v>65851 Curtains (including drapes) and interior blinds or roller shades of textile materials; curtain or bed valencies of textile materials</v>
          </cell>
        </row>
        <row r="1472">
          <cell r="C1472" t="str">
            <v>532.21</v>
          </cell>
          <cell r="E1472" t="str">
            <v>895.91</v>
          </cell>
          <cell r="F1472" t="str">
            <v>65852 Bedspreads</v>
          </cell>
        </row>
        <row r="1473">
          <cell r="C1473" t="str">
            <v>532.21</v>
          </cell>
          <cell r="E1473" t="str">
            <v>551.31</v>
          </cell>
          <cell r="F1473" t="str">
            <v>65859 Furnishing articles, n.e.s. of textile materials</v>
          </cell>
        </row>
        <row r="1474">
          <cell r="C1474" t="str">
            <v>532.31</v>
          </cell>
          <cell r="E1474" t="str">
            <v>551.31</v>
          </cell>
          <cell r="F1474" t="str">
            <v>65892 Floorcloths, dishcloths, dusters and similar cleaning cloths</v>
          </cell>
        </row>
        <row r="1475">
          <cell r="C1475" t="str">
            <v>532.32</v>
          </cell>
          <cell r="E1475" t="str">
            <v>551.31</v>
          </cell>
          <cell r="F1475" t="str">
            <v>65893 Life jackets and life belts and other made-up articles, n.e.s., of textile materials</v>
          </cell>
        </row>
        <row r="1476">
          <cell r="C1476" t="str">
            <v>532.22</v>
          </cell>
          <cell r="E1476" t="str">
            <v>551.32</v>
          </cell>
          <cell r="F1476" t="str">
            <v>65891 Tapestries, handwoven gobelins, flanders, aubusson, beauvais types and the like, and needleworked tapestries (petit point, cross-stitch, etc.)</v>
          </cell>
        </row>
        <row r="1477">
          <cell r="C1477" t="str">
            <v>531.11</v>
          </cell>
          <cell r="E1477" t="str">
            <v>551.32</v>
          </cell>
          <cell r="F1477" t="str">
            <v>65832 Blankets and travel rugs (not electric) of cotton</v>
          </cell>
        </row>
        <row r="1478">
          <cell r="C1478" t="str">
            <v>531.12</v>
          </cell>
          <cell r="E1478" t="str">
            <v>551.32</v>
          </cell>
          <cell r="F1478" t="str">
            <v>65833 Blankets and travel rugs (not electric) of synthetic fibers</v>
          </cell>
        </row>
        <row r="1479">
          <cell r="C1479" t="str">
            <v>531.13</v>
          </cell>
          <cell r="E1479" t="str">
            <v>551.33</v>
          </cell>
          <cell r="F1479" t="str">
            <v>65839 Blankets and travel rugs (not electric) of textile materials, n.e.s.</v>
          </cell>
        </row>
        <row r="1480">
          <cell r="C1480" t="str">
            <v>531.14</v>
          </cell>
          <cell r="E1480" t="str">
            <v>551.35</v>
          </cell>
          <cell r="F1480" t="str">
            <v>65841 Bed linen, knitted or crocheted</v>
          </cell>
        </row>
        <row r="1481">
          <cell r="C1481" t="str">
            <v>531.15</v>
          </cell>
          <cell r="E1481" t="str">
            <v>551.41</v>
          </cell>
          <cell r="F1481" t="str">
            <v>65842 Bed linen, not knitted or crocheted, of cotton</v>
          </cell>
        </row>
        <row r="1482">
          <cell r="C1482" t="str">
            <v>531.16</v>
          </cell>
          <cell r="E1482" t="str">
            <v>551.49</v>
          </cell>
          <cell r="F1482" t="str">
            <v>65843 Bed linen, not knitted or crocheted, of textile materials other than cotton</v>
          </cell>
        </row>
        <row r="1483">
          <cell r="C1483" t="str">
            <v>531.17</v>
          </cell>
          <cell r="E1483" t="str">
            <v>553.1</v>
          </cell>
          <cell r="F1483" t="str">
            <v>65844 Table linen, knitted or crocheted</v>
          </cell>
        </row>
        <row r="1484">
          <cell r="C1484" t="str">
            <v>531.19</v>
          </cell>
          <cell r="E1484" t="str">
            <v>553.2</v>
          </cell>
          <cell r="F1484" t="str">
            <v>65845 Table linen, not knitted or crocheted, of cotton</v>
          </cell>
        </row>
        <row r="1485">
          <cell r="C1485" t="str">
            <v>531.21</v>
          </cell>
          <cell r="E1485" t="str">
            <v>553.2</v>
          </cell>
          <cell r="F1485" t="str">
            <v>65846 Table linen, not knitted or crocheted, of textile materials other than cotton</v>
          </cell>
        </row>
        <row r="1486">
          <cell r="C1486" t="str">
            <v>531.21</v>
          </cell>
          <cell r="E1486" t="str">
            <v>553.2</v>
          </cell>
          <cell r="F1486" t="str">
            <v>65847 Toilet and kitchen linen of cotton</v>
          </cell>
        </row>
        <row r="1487">
          <cell r="C1487" t="str">
            <v>531.22</v>
          </cell>
          <cell r="E1487" t="str">
            <v>553.2</v>
          </cell>
          <cell r="F1487" t="str">
            <v>65848 Toilet and kitchen linen of textile materials other than cotton</v>
          </cell>
        </row>
        <row r="1488">
          <cell r="C1488" t="str">
            <v>533.11</v>
          </cell>
          <cell r="E1488" t="str">
            <v>553.2</v>
          </cell>
          <cell r="F1488" t="str">
            <v>65899 Needlecraft sets, consisting of woven fabric and yarn (with or without accessories) for making rugs, tablecloths, etc., packaged for retail sale</v>
          </cell>
        </row>
        <row r="1489">
          <cell r="C1489" t="str">
            <v>533.11</v>
          </cell>
          <cell r="E1489" t="str">
            <v>553.3</v>
          </cell>
          <cell r="F1489" t="str">
            <v>65911 Floor coverings on a base of paper or paperboard, cut to size or not</v>
          </cell>
        </row>
        <row r="1490">
          <cell r="C1490" t="str">
            <v>533.12</v>
          </cell>
          <cell r="E1490" t="str">
            <v>553.3</v>
          </cell>
          <cell r="F1490" t="str">
            <v>65912 Linoleum, cut to shape or not; floor coverings consisting of a coating or a covering applied on a textile backing, cut to shape or not</v>
          </cell>
        </row>
        <row r="1491">
          <cell r="C1491" t="str">
            <v>533.13</v>
          </cell>
          <cell r="E1491" t="str">
            <v>553.3</v>
          </cell>
          <cell r="F1491" t="str">
            <v>65921 Textile floor coverings, knotted, of wool or fine animal hair</v>
          </cell>
        </row>
        <row r="1492">
          <cell r="C1492" t="str">
            <v>533.14</v>
          </cell>
          <cell r="E1492" t="str">
            <v>553.3</v>
          </cell>
          <cell r="F1492" t="str">
            <v>65929 Textile floor coverings, knotted, of textile materials except wool or fine animal hair</v>
          </cell>
        </row>
        <row r="1493">
          <cell r="C1493" t="str">
            <v>533.15</v>
          </cell>
          <cell r="E1493" t="str">
            <v>553.4</v>
          </cell>
          <cell r="F1493" t="str">
            <v>65930 Textile floor coverings, kelem, schumacks, karamanie, and similar handwoven rugs</v>
          </cell>
        </row>
        <row r="1494">
          <cell r="C1494" t="str">
            <v>533.16</v>
          </cell>
          <cell r="E1494" t="str">
            <v>553.4</v>
          </cell>
          <cell r="F1494" t="str">
            <v>65941 Textile floor coverings, tufted, of wool or fine animal hair</v>
          </cell>
        </row>
        <row r="1495">
          <cell r="C1495" t="str">
            <v>533.17</v>
          </cell>
          <cell r="E1495" t="str">
            <v>553.4</v>
          </cell>
          <cell r="F1495" t="str">
            <v>65942 Textile floor coverings, tufted, of nylon or other polyamides</v>
          </cell>
        </row>
        <row r="1496">
          <cell r="C1496" t="str">
            <v>533.18</v>
          </cell>
          <cell r="E1496" t="str">
            <v>553.51</v>
          </cell>
          <cell r="F1496" t="str">
            <v>65943 Textile floor coverings, tufted, of manmade textile fibers except nylon or other polyamides</v>
          </cell>
        </row>
        <row r="1497">
          <cell r="C1497" t="str">
            <v>533.51</v>
          </cell>
          <cell r="E1497" t="str">
            <v>553.52</v>
          </cell>
          <cell r="F1497" t="str">
            <v>66122 Portland cement</v>
          </cell>
        </row>
        <row r="1498">
          <cell r="C1498" t="str">
            <v>533.51</v>
          </cell>
          <cell r="E1498" t="str">
            <v>553.53</v>
          </cell>
          <cell r="F1498" t="str">
            <v>66123 Aluminous cement</v>
          </cell>
        </row>
        <row r="1499">
          <cell r="C1499" t="str">
            <v>533.51</v>
          </cell>
          <cell r="E1499" t="str">
            <v>553.54</v>
          </cell>
          <cell r="F1499" t="str">
            <v>66129 Hydraulic cements, n.e.s.</v>
          </cell>
        </row>
        <row r="1500">
          <cell r="C1500" t="str">
            <v>533.51</v>
          </cell>
          <cell r="E1500" t="str">
            <v>553.54</v>
          </cell>
          <cell r="F1500" t="str">
            <v>66131 Setts, curbstones and flagstones of natural stone (except slate)</v>
          </cell>
        </row>
        <row r="1501">
          <cell r="C1501" t="str">
            <v>533.42</v>
          </cell>
          <cell r="E1501" t="str">
            <v>553.59</v>
          </cell>
          <cell r="F1501" t="str">
            <v>65961 Textile floor coverings, of felt, not tufted or flocked</v>
          </cell>
        </row>
        <row r="1502">
          <cell r="C1502" t="str">
            <v>533.42</v>
          </cell>
          <cell r="E1502" t="str">
            <v>554.11</v>
          </cell>
          <cell r="F1502" t="str">
            <v>65969 Carpets and other textile floor coverings, n.e.s., whether or not made-up</v>
          </cell>
        </row>
        <row r="1503">
          <cell r="C1503" t="str">
            <v>533.42</v>
          </cell>
          <cell r="E1503" t="str">
            <v>554.15</v>
          </cell>
          <cell r="F1503" t="str">
            <v>66111 Quicklime</v>
          </cell>
        </row>
        <row r="1504">
          <cell r="C1504" t="str">
            <v>533.41</v>
          </cell>
          <cell r="E1504" t="str">
            <v>554.19</v>
          </cell>
          <cell r="F1504" t="str">
            <v>65952 Textile floor coverings, woven, n.e.s., of manmade textile materials</v>
          </cell>
        </row>
        <row r="1505">
          <cell r="C1505" t="str">
            <v>533.41</v>
          </cell>
          <cell r="E1505" t="str">
            <v>554.22</v>
          </cell>
          <cell r="F1505" t="str">
            <v>65959 Textile floor coverings, woven, n.e.s., of textile materials, n.e.s.</v>
          </cell>
        </row>
        <row r="1506">
          <cell r="C1506" t="str">
            <v>533.43</v>
          </cell>
          <cell r="E1506" t="str">
            <v>554.21</v>
          </cell>
          <cell r="F1506" t="str">
            <v>66112 Slaked lime</v>
          </cell>
        </row>
        <row r="1507">
          <cell r="C1507" t="str">
            <v>533.53</v>
          </cell>
          <cell r="E1507" t="str">
            <v>554.21</v>
          </cell>
          <cell r="F1507" t="str">
            <v>66134 Marble, travertine and alabaster and articles thereof, simply cut or sawn, with a flat or even surface</v>
          </cell>
        </row>
        <row r="1508">
          <cell r="C1508" t="str">
            <v>533.44</v>
          </cell>
          <cell r="E1508" t="str">
            <v>554.21</v>
          </cell>
          <cell r="F1508" t="str">
            <v>66113 Hydraulic lime</v>
          </cell>
        </row>
        <row r="1509">
          <cell r="C1509" t="str">
            <v>533.44</v>
          </cell>
          <cell r="E1509" t="str">
            <v>554.21</v>
          </cell>
          <cell r="F1509" t="str">
            <v>66121 Cement clinkers</v>
          </cell>
        </row>
        <row r="1510">
          <cell r="C1510" t="str">
            <v>533.52</v>
          </cell>
          <cell r="E1510" t="str">
            <v>554.22</v>
          </cell>
          <cell r="F1510" t="str">
            <v>66132 Slate, worked, and articles of slate or agglomerated slate</v>
          </cell>
        </row>
        <row r="1511">
          <cell r="C1511" t="str">
            <v>533.52</v>
          </cell>
          <cell r="E1511" t="str">
            <v>554.23</v>
          </cell>
          <cell r="F1511" t="str">
            <v>66133 Natural stone tiles, cubes, etc., largest surface area which can be enclosed in a square the side of which is under 7 cm; colored stone granules, etc.</v>
          </cell>
        </row>
        <row r="1512">
          <cell r="C1512" t="str">
            <v>533.54</v>
          </cell>
          <cell r="E1512" t="str">
            <v>597.71</v>
          </cell>
          <cell r="F1512" t="str">
            <v>66135 Monumental or building stone (except slate), n.e.s., and articles thereof simply cut or sawn, with a flat or even surface</v>
          </cell>
        </row>
        <row r="1513">
          <cell r="C1513" t="str">
            <v>533.54</v>
          </cell>
          <cell r="E1513" t="str">
            <v>597.72</v>
          </cell>
          <cell r="F1513" t="str">
            <v>66136 Marble, travertine and alabaster and articles thereof, molded, turned, polished, decorated, carved or otherwise worked</v>
          </cell>
        </row>
        <row r="1514">
          <cell r="C1514" t="str">
            <v>533.21</v>
          </cell>
          <cell r="E1514" t="str">
            <v>597.73</v>
          </cell>
          <cell r="F1514" t="str">
            <v>65949 Textile floor coverings, tufted, of textile materials, n.e.s.</v>
          </cell>
        </row>
        <row r="1515">
          <cell r="C1515" t="str">
            <v>533.29</v>
          </cell>
          <cell r="E1515" t="str">
            <v>597.74</v>
          </cell>
          <cell r="F1515" t="str">
            <v>65951 Textile floor coverings, woven, n.e.s., of wool or fine animal hair</v>
          </cell>
        </row>
        <row r="1516">
          <cell r="C1516" t="str">
            <v>895.91</v>
          </cell>
          <cell r="E1516" t="str">
            <v>598.35</v>
          </cell>
        </row>
        <row r="1517">
          <cell r="C1517" t="str">
            <v>551.31</v>
          </cell>
          <cell r="E1517" t="str">
            <v>598.39</v>
          </cell>
          <cell r="F1517" t="str">
            <v>66739 Precious and semiprecious stones (no diamonds) worked, but not strung, mounted or set (including ungraded stones temporarily strung for transport)</v>
          </cell>
        </row>
        <row r="1518">
          <cell r="C1518" t="str">
            <v>551.31</v>
          </cell>
          <cell r="E1518" t="str">
            <v>554.31</v>
          </cell>
          <cell r="F1518" t="str">
            <v>66741 Piezo-electric quartz stones, not strung, mounted or set; ungraded piezo-electric quartz stones, temporarily strung for transport</v>
          </cell>
        </row>
        <row r="1519">
          <cell r="C1519" t="str">
            <v>551.31</v>
          </cell>
          <cell r="E1519" t="str">
            <v>554.32</v>
          </cell>
          <cell r="F1519" t="str">
            <v>66742 Synthetic or reconstructed precious or semiprecious stones other than piezo-electric quartz, unworked or simply sawn or roughly shaped</v>
          </cell>
        </row>
        <row r="1520">
          <cell r="C1520" t="str">
            <v>551.31</v>
          </cell>
          <cell r="E1520" t="str">
            <v>554.33</v>
          </cell>
          <cell r="F1520" t="str">
            <v>66749 Synthetic or reconstructed precious or semiprecious stones, n.e.s., not strung, mounted, or set (including ungraded stones strung only for transport)</v>
          </cell>
        </row>
        <row r="1521">
          <cell r="C1521" t="str">
            <v>551.31</v>
          </cell>
          <cell r="E1521" t="str">
            <v>554.34</v>
          </cell>
          <cell r="F1521" t="str">
            <v>67121 Nonalloyed pig iron, with not over 0.50% (wt.) phosphorus, in primary forms</v>
          </cell>
        </row>
        <row r="1522">
          <cell r="C1522" t="str">
            <v>551.32</v>
          </cell>
          <cell r="E1522" t="str">
            <v>554.35</v>
          </cell>
          <cell r="F1522" t="str">
            <v>67122 Nonalloyed pig iron, with over 0.50% (wt.) phosphorus, in primary forms</v>
          </cell>
        </row>
        <row r="1523">
          <cell r="C1523" t="str">
            <v>551.32</v>
          </cell>
          <cell r="E1523" t="str">
            <v>899.31</v>
          </cell>
          <cell r="F1523" t="str">
            <v>67123 Alloy pig iron and spiegeleisen, in primary forms</v>
          </cell>
        </row>
        <row r="1524">
          <cell r="C1524" t="str">
            <v>551.32</v>
          </cell>
          <cell r="E1524" t="str">
            <v>598.95</v>
          </cell>
          <cell r="F1524" t="str">
            <v>67131 Granules of pig iron, spiegeleisen, iron or steel</v>
          </cell>
        </row>
        <row r="1525">
          <cell r="C1525" t="str">
            <v>551.32</v>
          </cell>
          <cell r="E1525" t="str">
            <v>592.21</v>
          </cell>
          <cell r="F1525" t="str">
            <v>67132 Powders of pig iron, spiegeleisen, iron or steel</v>
          </cell>
        </row>
        <row r="1526">
          <cell r="C1526" t="str">
            <v>551.32</v>
          </cell>
          <cell r="E1526" t="str">
            <v>592.22</v>
          </cell>
          <cell r="F1526" t="str">
            <v>67133 Spongy ferrous products in lumps, pellets and similar forms; iron (at least 99.94% pure) in lumps, pellets or similar forms</v>
          </cell>
        </row>
        <row r="1527">
          <cell r="C1527" t="str">
            <v>551.32</v>
          </cell>
          <cell r="E1527" t="str">
            <v>025.3</v>
          </cell>
          <cell r="F1527" t="str">
            <v>67141 Ferromanganese with over 2% (wt.) carbon</v>
          </cell>
        </row>
        <row r="1528">
          <cell r="C1528" t="str">
            <v>551.32</v>
          </cell>
          <cell r="E1528" t="str">
            <v>025.3</v>
          </cell>
          <cell r="F1528" t="str">
            <v>67149 Ferromanganese with not over 2% (wt.) carbon</v>
          </cell>
        </row>
        <row r="1529">
          <cell r="C1529" t="str">
            <v>551.33</v>
          </cell>
          <cell r="E1529" t="str">
            <v>592.23</v>
          </cell>
          <cell r="F1529" t="str">
            <v>67151 Ferrosilicon</v>
          </cell>
        </row>
        <row r="1530">
          <cell r="C1530" t="str">
            <v>551.35</v>
          </cell>
          <cell r="E1530" t="str">
            <v>592.23</v>
          </cell>
          <cell r="F1530" t="str">
            <v>67152 Ferrosilicon manganese</v>
          </cell>
        </row>
        <row r="1531">
          <cell r="C1531" t="str">
            <v>551.41</v>
          </cell>
          <cell r="E1531" t="str">
            <v>592.24</v>
          </cell>
          <cell r="F1531" t="str">
            <v>67153 Ferrochromium</v>
          </cell>
        </row>
        <row r="1532">
          <cell r="C1532" t="str">
            <v>551.49</v>
          </cell>
          <cell r="E1532" t="str">
            <v>592.25</v>
          </cell>
          <cell r="F1532" t="str">
            <v>67154 Ferrosilicon chromium</v>
          </cell>
        </row>
        <row r="1533">
          <cell r="C1533" t="str">
            <v>553.1</v>
          </cell>
          <cell r="E1533" t="str">
            <v>592.26</v>
          </cell>
          <cell r="F1533" t="str">
            <v>67155 Ferronickel</v>
          </cell>
        </row>
        <row r="1534">
          <cell r="C1534" t="str">
            <v>553.2</v>
          </cell>
          <cell r="E1534" t="str">
            <v>592.27</v>
          </cell>
          <cell r="F1534" t="str">
            <v>67159 Ferroalloys, n.e.s.</v>
          </cell>
        </row>
        <row r="1535">
          <cell r="C1535" t="str">
            <v>553.2</v>
          </cell>
          <cell r="E1535" t="str">
            <v>592.29</v>
          </cell>
          <cell r="F1535" t="str">
            <v>67241 Iron (under 99.94% pure) or nonalloy steel ingots</v>
          </cell>
        </row>
        <row r="1536">
          <cell r="C1536" t="str">
            <v>553.2</v>
          </cell>
          <cell r="E1536" t="str">
            <v>592.29</v>
          </cell>
          <cell r="F1536" t="str">
            <v>67245 Iron (under 99.94% pure) or nonalloy steel in primary forms other than ingots</v>
          </cell>
        </row>
        <row r="1537">
          <cell r="C1537" t="str">
            <v>553.2</v>
          </cell>
          <cell r="E1537" t="str">
            <v>592.29</v>
          </cell>
          <cell r="F1537" t="str">
            <v>67247 Stainless steel ingots and other primary forms</v>
          </cell>
        </row>
        <row r="1538">
          <cell r="C1538" t="str">
            <v>553.2</v>
          </cell>
          <cell r="E1538" t="str">
            <v>516.91</v>
          </cell>
          <cell r="F1538" t="str">
            <v>67249 Alloy steel (except stainless) ingots and other primary forms</v>
          </cell>
        </row>
        <row r="1539">
          <cell r="C1539" t="str">
            <v>553.3</v>
          </cell>
          <cell r="E1539" t="str">
            <v>516.91</v>
          </cell>
          <cell r="F1539" t="str">
            <v>67261 Iron or nonalloy steel semifinished shapes, under .25% (wt.) carbon, with square cross section and specified width under twice the thickness</v>
          </cell>
        </row>
        <row r="1540">
          <cell r="C1540" t="str">
            <v>553.3</v>
          </cell>
          <cell r="E1540" t="str">
            <v>593.11</v>
          </cell>
          <cell r="F1540" t="str">
            <v>67262 Iron or nonalloy steel semifinished shapes, under .25% (wt.) carbon, with a nonsquare rectangular cross section</v>
          </cell>
        </row>
        <row r="1541">
          <cell r="C1541" t="str">
            <v>553.3</v>
          </cell>
          <cell r="E1541" t="str">
            <v>593.12</v>
          </cell>
          <cell r="F1541" t="str">
            <v>67269 Iron or nonalloy steel semifinished shapes, under .25% (wt.) carbon, n.e.s</v>
          </cell>
        </row>
        <row r="1542">
          <cell r="C1542" t="str">
            <v>553.3</v>
          </cell>
          <cell r="E1542" t="str">
            <v>593.2</v>
          </cell>
          <cell r="F1542" t="str">
            <v>67270 Iron or nonalloy steel semifinished products, containing not under .25% (wt.) carbon</v>
          </cell>
        </row>
        <row r="1543">
          <cell r="C1543" t="str">
            <v>553.4</v>
          </cell>
          <cell r="E1543" t="str">
            <v>593.31</v>
          </cell>
          <cell r="F1543" t="str">
            <v>67281 Stainless steel semifinished products</v>
          </cell>
        </row>
        <row r="1544">
          <cell r="C1544" t="str">
            <v>553.4</v>
          </cell>
          <cell r="E1544" t="str">
            <v>593.33</v>
          </cell>
          <cell r="F1544" t="str">
            <v>67282 Alloy steel semifinished products (other than stainless steel)</v>
          </cell>
        </row>
        <row r="1545">
          <cell r="C1545" t="str">
            <v>553.4</v>
          </cell>
          <cell r="E1545" t="str">
            <v>899.32</v>
          </cell>
          <cell r="F1545" t="str">
            <v>67321 Iron or nonalloy steel flat-rolled products, not clad etc., hot-rolled, not under 600 mm wide and not under 4.75 mm thick, in coils, n.e.s.</v>
          </cell>
        </row>
        <row r="1546">
          <cell r="C1546" t="str">
            <v>553.51</v>
          </cell>
          <cell r="E1546" t="str">
            <v>899.34</v>
          </cell>
          <cell r="F1546" t="str">
            <v>67322 Iron or nonalloy steel flat-rolled products, not clad etc., hot-rolled, not under 600 mm wide but under 4.75 mm thick, in coils, n.e.s.</v>
          </cell>
        </row>
        <row r="1547">
          <cell r="C1547" t="str">
            <v>553.52</v>
          </cell>
          <cell r="E1547" t="str">
            <v>899.39</v>
          </cell>
          <cell r="F1547" t="str">
            <v>67323 Iron or nonalloy steel flat-rolled (on 4 faces, etc.), not clad etc., hot-roll, 600 mm not over 1250 mm wide, not under 4 mm thick, no coils, n.e.s.</v>
          </cell>
        </row>
        <row r="1548">
          <cell r="C1548" t="str">
            <v>553.53</v>
          </cell>
          <cell r="E1548" t="str">
            <v>882.2</v>
          </cell>
          <cell r="F1548" t="str">
            <v>67324 Iron or nonalloy steel flat-rolled products, not clad etc., hot-rolled, not under 600 mm wide and not under 4.75 mm thick, not in coils, n.e.s.</v>
          </cell>
        </row>
        <row r="1549">
          <cell r="C1549" t="str">
            <v>553.54</v>
          </cell>
          <cell r="E1549" t="str">
            <v>882.2</v>
          </cell>
          <cell r="F1549" t="str">
            <v>67325 Iron or nonalloy steel flat-rolled products, not clad, etc., hot-rolled, not under 600 mm wide but under 4.75 mm thick, not in coils, n.e.s.</v>
          </cell>
        </row>
        <row r="1550">
          <cell r="C1550" t="str">
            <v>553.54</v>
          </cell>
          <cell r="E1550" t="str">
            <v>882.2</v>
          </cell>
          <cell r="F1550" t="str">
            <v>67326 Iron and nonalloy steel flat-rolled (4 faces etc.), not clad etc., hot-roll, over 150 mm but under 600 mm wide, not under 4 mm thick, no coil, n.e.s.</v>
          </cell>
        </row>
        <row r="1551">
          <cell r="C1551" t="str">
            <v>553.59</v>
          </cell>
          <cell r="E1551" t="str">
            <v>882.2</v>
          </cell>
          <cell r="F1551" t="str">
            <v>67327 Iron and nonalloy steel flat-rolled products, not clad etc., hot-rolled, under 600 mm wide but not under 4.75 mm thick, n.e.s.</v>
          </cell>
        </row>
        <row r="1552">
          <cell r="C1552" t="str">
            <v>554.11</v>
          </cell>
          <cell r="E1552" t="str">
            <v>882.2</v>
          </cell>
          <cell r="F1552" t="str">
            <v>67329 Iron and nonalloy steel flat-rolled products, not clad etc., hot-rolled, under 600 mm wide and under 4.75 mm thick, n.e.s.</v>
          </cell>
        </row>
        <row r="1553">
          <cell r="C1553" t="str">
            <v>554.15</v>
          </cell>
          <cell r="E1553" t="str">
            <v>882.3</v>
          </cell>
          <cell r="F1553" t="str">
            <v>67341 Iron and nonalloy steel flat-rolled products, not clad etc., cold-rolled, not under 600 mm wide and not under 3 mm thick, in coils, n.e.s.</v>
          </cell>
        </row>
        <row r="1554">
          <cell r="C1554" t="str">
            <v>554.19</v>
          </cell>
          <cell r="E1554" t="str">
            <v>882.3</v>
          </cell>
          <cell r="F1554" t="str">
            <v>67342 Iron and nonalloy steel flat-rolled products, not clad etc., cold-rolled, not under 600 mm wide, over 1 mm but under 3 mm thick, in coils, n.e.s.</v>
          </cell>
        </row>
        <row r="1555">
          <cell r="C1555" t="str">
            <v>554.22</v>
          </cell>
          <cell r="E1555" t="str">
            <v>882.3</v>
          </cell>
          <cell r="F1555" t="str">
            <v>67347 Iron and nonalloy steel flat-rolled products, not clad etc., cold-rolled, not under 600 mm wide, not under .5 mm not over 1 mm thick, no coils, n.e.s.</v>
          </cell>
        </row>
        <row r="1556">
          <cell r="C1556" t="str">
            <v>554.21</v>
          </cell>
          <cell r="E1556" t="str">
            <v>882.3</v>
          </cell>
          <cell r="F1556" t="str">
            <v>67343 Iron and nonalloy steel flat-rolled products, not clad etc., cold-rolled, not under 600 mm wide, not under .5 mm not over 1 mm thick, in coils, n.e.s.</v>
          </cell>
        </row>
        <row r="1557">
          <cell r="C1557" t="str">
            <v>554.21</v>
          </cell>
          <cell r="E1557" t="str">
            <v>882.3</v>
          </cell>
          <cell r="F1557" t="str">
            <v>67344 Iron and nonalloy steel flat-rolled products, not clad etc., cold-rolled, not under 600 mm wide, under .5 mm thick, in coils, n.e.s.</v>
          </cell>
        </row>
        <row r="1558">
          <cell r="C1558" t="str">
            <v>554.21</v>
          </cell>
          <cell r="E1558" t="str">
            <v>882.3</v>
          </cell>
          <cell r="F1558" t="str">
            <v>67345 Iron and nonalloy steel flat-rolled products, not clad etc., cold-rolled, not under 600 mm wide, not under 3 mm thick, not in coils, n.e.s.</v>
          </cell>
        </row>
        <row r="1559">
          <cell r="C1559" t="str">
            <v>554.21</v>
          </cell>
          <cell r="E1559" t="str">
            <v>882.3</v>
          </cell>
          <cell r="F1559" t="str">
            <v>67346 Iron and nonalloy steel flat-rolled products, not clad etc., cold-rolled, not under 600 mm wide, over 1 mm but under 3 mm thick, not in coils, n.e.s.</v>
          </cell>
        </row>
        <row r="1560">
          <cell r="C1560" t="str">
            <v>554.22</v>
          </cell>
          <cell r="E1560" t="str">
            <v>882.3</v>
          </cell>
          <cell r="F1560" t="str">
            <v>67348 Iron and nonalloy steel flat-rolled products, not clad etc., cold-rolled, not under 600 mm wide, under .5 mm thick, not in coils, n.e.s.</v>
          </cell>
        </row>
        <row r="1561">
          <cell r="C1561" t="str">
            <v>554.23</v>
          </cell>
          <cell r="E1561" t="str">
            <v>882.3</v>
          </cell>
          <cell r="F1561" t="str">
            <v>67349 Iron and nonalloy steel flat-rolled products, not clad etc., cold-rolled, under 600 mm wide, n.e.s.</v>
          </cell>
        </row>
        <row r="1562">
          <cell r="C1562" t="str">
            <v>597.71</v>
          </cell>
          <cell r="E1562" t="str">
            <v>882.3</v>
          </cell>
          <cell r="F1562" t="str">
            <v>68981 Cobalt mattes and other intermediate products of cobalt metallurgy; cobalt, unwrought; cobalt waste and scrap; cobalt powders</v>
          </cell>
        </row>
        <row r="1563">
          <cell r="C1563" t="str">
            <v>597.72</v>
          </cell>
          <cell r="E1563" t="str">
            <v>882.3</v>
          </cell>
          <cell r="F1563" t="str">
            <v>68982 Cadmium, unwrought; cadmium waste and scrap; cadmium powders</v>
          </cell>
        </row>
        <row r="1564">
          <cell r="C1564" t="str">
            <v>597.73</v>
          </cell>
          <cell r="E1564" t="str">
            <v>882.3</v>
          </cell>
          <cell r="F1564" t="str">
            <v>68983 Titanium, unwrought; titanium waste and scrap; titanium powders</v>
          </cell>
        </row>
        <row r="1565">
          <cell r="C1565" t="str">
            <v>597.74</v>
          </cell>
          <cell r="E1565" t="str">
            <v>882.3</v>
          </cell>
          <cell r="F1565" t="str">
            <v>68984 Zirconium, unwrought; zirconium waste and scrap; zirconium powders</v>
          </cell>
        </row>
        <row r="1566">
          <cell r="C1566" t="str">
            <v>598.31</v>
          </cell>
          <cell r="E1566" t="str">
            <v>882.3</v>
          </cell>
          <cell r="F1566" t="str">
            <v>69112 Metal towers and lattice masts of iron or steel</v>
          </cell>
        </row>
        <row r="1567">
          <cell r="C1567" t="str">
            <v>598.35</v>
          </cell>
          <cell r="E1567" t="str">
            <v>882.3</v>
          </cell>
          <cell r="F1567" t="str">
            <v>69113 Metal doors, windows, door thresholds and window frames of iron or steel</v>
          </cell>
        </row>
        <row r="1568">
          <cell r="C1568" t="str">
            <v>598.39</v>
          </cell>
          <cell r="E1568" t="str">
            <v>882.3</v>
          </cell>
          <cell r="F1568" t="str">
            <v>69114 Equipment for scaffolding, shuttering, propping or pit-propping, iron or steel</v>
          </cell>
        </row>
        <row r="1569">
          <cell r="C1569" t="str">
            <v>554.31</v>
          </cell>
          <cell r="E1569" t="str">
            <v>882.3</v>
          </cell>
          <cell r="F1569" t="str">
            <v>67351 Iron and nonalloy steel flat-rolled products, not clad etc., hot-rolled, further worked, not under 600 mm wide, n.e.s.</v>
          </cell>
        </row>
        <row r="1570">
          <cell r="C1570" t="str">
            <v>554.32</v>
          </cell>
          <cell r="E1570" t="str">
            <v>882.3</v>
          </cell>
          <cell r="F1570" t="str">
            <v>67352 Iron and nonalloy steel flat-rolled products, not clad etc., cold-rolled, further worked, not under 600 mm wide, n.e.s.</v>
          </cell>
        </row>
        <row r="1571">
          <cell r="C1571" t="str">
            <v>554.33</v>
          </cell>
          <cell r="E1571" t="str">
            <v>882.4</v>
          </cell>
          <cell r="F1571" t="str">
            <v>67353 Iron and nonalloy steel flat-rolled products, not clad etc., further worked than hot rolled or cold rolled, under 600 mm wide, n.e.s.</v>
          </cell>
        </row>
        <row r="1572">
          <cell r="C1572" t="str">
            <v>554.34</v>
          </cell>
          <cell r="E1572" t="str">
            <v>882.4</v>
          </cell>
          <cell r="F1572" t="str">
            <v>67411 Iron and nonalloy steel flat-rolled products, electrolytically plated etc. with zinc, not under 600 mm wide</v>
          </cell>
        </row>
        <row r="1573">
          <cell r="C1573" t="str">
            <v>554.35</v>
          </cell>
          <cell r="E1573" t="str">
            <v>882.4</v>
          </cell>
          <cell r="F1573" t="str">
            <v>67412 Iron and nonalloy steel flat-rolled products, electrolytically plated etc. with zinc, under 600 mm wide</v>
          </cell>
        </row>
        <row r="1574">
          <cell r="C1574" t="str">
            <v>899.31</v>
          </cell>
          <cell r="E1574" t="str">
            <v>882.5</v>
          </cell>
        </row>
        <row r="1575">
          <cell r="C1575" t="str">
            <v>598.95</v>
          </cell>
          <cell r="E1575" t="str">
            <v>882.6</v>
          </cell>
          <cell r="F1575" t="str">
            <v>69510 Hand tools, including spades, shovels, picks, forks, scythes, hedge shears and other tools used in agriculture, horticulture or forestry</v>
          </cell>
        </row>
        <row r="1576">
          <cell r="C1576" t="str">
            <v>592.21</v>
          </cell>
          <cell r="E1576" t="str">
            <v>882.6</v>
          </cell>
          <cell r="F1576" t="str">
            <v>68427 Aluminum and aluminum alloy tube and pipe fittings (e.g. couplings, elbows and sleeves)</v>
          </cell>
        </row>
        <row r="1577">
          <cell r="C1577" t="str">
            <v>592.22</v>
          </cell>
          <cell r="E1577" t="str">
            <v>883.1</v>
          </cell>
          <cell r="F1577" t="str">
            <v>68511 Unrefined lead and lead alloys, unwrought</v>
          </cell>
        </row>
        <row r="1578">
          <cell r="C1578" t="str">
            <v>025.3</v>
          </cell>
          <cell r="E1578" t="str">
            <v>883.9</v>
          </cell>
          <cell r="F1578" t="str">
            <v>04120 Wheat (including spelt) and meslin, unmilled, n.e.s.</v>
          </cell>
        </row>
        <row r="1579">
          <cell r="C1579" t="str">
            <v>025.3</v>
          </cell>
          <cell r="E1579" t="str">
            <v>882.1</v>
          </cell>
          <cell r="F1579" t="str">
            <v>04210 Rice in the husk (paddy or rough rice)</v>
          </cell>
        </row>
        <row r="1580">
          <cell r="C1580" t="str">
            <v>592.23</v>
          </cell>
          <cell r="E1580" t="str">
            <v>882.1</v>
          </cell>
          <cell r="F1580" t="str">
            <v>68512 Refined lead and lead alloys, unwrought</v>
          </cell>
        </row>
        <row r="1581">
          <cell r="C1581" t="str">
            <v>592.23</v>
          </cell>
          <cell r="E1581" t="str">
            <v>598.61</v>
          </cell>
          <cell r="F1581" t="str">
            <v>68521 Lead and lead alloy bars, rods, profiles and wire</v>
          </cell>
        </row>
        <row r="1582">
          <cell r="C1582" t="str">
            <v>592.24</v>
          </cell>
          <cell r="E1582" t="str">
            <v>598.61</v>
          </cell>
          <cell r="F1582" t="str">
            <v>68522 Lead and lead alloy plates, sheets, strip and foil; lead powders and flakes</v>
          </cell>
        </row>
        <row r="1583">
          <cell r="C1583" t="str">
            <v>592.25</v>
          </cell>
          <cell r="E1583" t="str">
            <v>598.61</v>
          </cell>
          <cell r="F1583" t="str">
            <v>68524 Lead and lead alloy tubes, pipes and tube or pipe fittings (e.g. couplings, elbows and sleeves)</v>
          </cell>
        </row>
        <row r="1584">
          <cell r="C1584" t="str">
            <v>592.26</v>
          </cell>
          <cell r="E1584" t="str">
            <v>598.61</v>
          </cell>
          <cell r="F1584" t="str">
            <v>68611 Zinc, unwrought (not alloyed)</v>
          </cell>
        </row>
        <row r="1585">
          <cell r="C1585" t="str">
            <v>592.27</v>
          </cell>
          <cell r="E1585" t="str">
            <v>598.64</v>
          </cell>
          <cell r="F1585" t="str">
            <v>68612 Zinc alloys, unwrought</v>
          </cell>
        </row>
        <row r="1586">
          <cell r="C1586" t="str">
            <v>592.29</v>
          </cell>
          <cell r="E1586" t="str">
            <v>598.65</v>
          </cell>
          <cell r="F1586" t="str">
            <v>68631 Zinc and zinc alloy bars, rods, profiles and wire</v>
          </cell>
        </row>
        <row r="1587">
          <cell r="C1587" t="str">
            <v>592.29</v>
          </cell>
          <cell r="E1587" t="str">
            <v>598.11</v>
          </cell>
          <cell r="F1587" t="str">
            <v>68632 Zinc and zinc alloy plates, sheets, strip and foil</v>
          </cell>
        </row>
        <row r="1588">
          <cell r="C1588" t="str">
            <v>592.29</v>
          </cell>
          <cell r="E1588" t="str">
            <v>598.12</v>
          </cell>
          <cell r="F1588" t="str">
            <v>68633 Zinc dust (blue powder), powders and flakes</v>
          </cell>
        </row>
        <row r="1589">
          <cell r="C1589" t="str">
            <v>516.91</v>
          </cell>
          <cell r="E1589" t="str">
            <v>598.13</v>
          </cell>
          <cell r="F1589" t="str">
            <v>65117 Yarn of carded wool, under 85% wool by weight, not packaged for retail sale</v>
          </cell>
        </row>
        <row r="1590">
          <cell r="C1590" t="str">
            <v>516.91</v>
          </cell>
          <cell r="E1590" t="str">
            <v>598.13</v>
          </cell>
          <cell r="F1590" t="str">
            <v>65118 Yarn of combed wool, under 85% wool by weight, not packaged for retail sale</v>
          </cell>
        </row>
        <row r="1591">
          <cell r="C1591" t="str">
            <v>593.11</v>
          </cell>
          <cell r="E1591" t="str">
            <v>598.14</v>
          </cell>
          <cell r="F1591" t="str">
            <v>68634 Zinc and zinc alloy tubes, pipes and tube or pipe fittings (e.g. couplings, elbows and sleeves)</v>
          </cell>
        </row>
        <row r="1592">
          <cell r="C1592" t="str">
            <v>593.12</v>
          </cell>
          <cell r="E1592" t="str">
            <v>598.14</v>
          </cell>
          <cell r="F1592" t="str">
            <v>68711 Tin, unwrought (not alloyed)</v>
          </cell>
        </row>
        <row r="1593">
          <cell r="C1593" t="str">
            <v>593.2</v>
          </cell>
          <cell r="E1593" t="str">
            <v>598.14</v>
          </cell>
          <cell r="F1593" t="str">
            <v>68712 Tin alloy, unwrought</v>
          </cell>
        </row>
        <row r="1594">
          <cell r="C1594" t="str">
            <v>593.31</v>
          </cell>
          <cell r="E1594" t="str">
            <v>598.14</v>
          </cell>
          <cell r="F1594" t="str">
            <v>68721 Tin and tin alloy bars, rods, profiles and wire</v>
          </cell>
        </row>
        <row r="1595">
          <cell r="C1595" t="str">
            <v>593.33</v>
          </cell>
          <cell r="E1595" t="str">
            <v>598.18</v>
          </cell>
          <cell r="F1595" t="str">
            <v>68722 Tin and tin alloy plates, sheets and strip over .2 mm thick</v>
          </cell>
        </row>
        <row r="1596">
          <cell r="C1596" t="str">
            <v>899.32</v>
          </cell>
          <cell r="E1596" t="str">
            <v>591.9</v>
          </cell>
        </row>
        <row r="1597">
          <cell r="C1597" t="str">
            <v>899.34</v>
          </cell>
          <cell r="E1597" t="str">
            <v>591.1</v>
          </cell>
        </row>
        <row r="1598">
          <cell r="C1598" t="str">
            <v>899.39</v>
          </cell>
          <cell r="E1598" t="str">
            <v>591.2</v>
          </cell>
        </row>
        <row r="1599">
          <cell r="C1599" t="str">
            <v>882.2</v>
          </cell>
          <cell r="E1599" t="str">
            <v>591.3</v>
          </cell>
        </row>
        <row r="1600">
          <cell r="C1600" t="str">
            <v>882.2</v>
          </cell>
          <cell r="E1600" t="str">
            <v>591.4</v>
          </cell>
        </row>
        <row r="1601">
          <cell r="C1601" t="str">
            <v>882.2</v>
          </cell>
          <cell r="E1601" t="str">
            <v>591.9</v>
          </cell>
        </row>
        <row r="1602">
          <cell r="C1602" t="str">
            <v>882.2</v>
          </cell>
          <cell r="E1602" t="str">
            <v>598.91</v>
          </cell>
        </row>
        <row r="1603">
          <cell r="C1603" t="str">
            <v>882.2</v>
          </cell>
          <cell r="E1603" t="str">
            <v>598.91</v>
          </cell>
        </row>
        <row r="1604">
          <cell r="C1604" t="str">
            <v>882.3</v>
          </cell>
          <cell r="E1604" t="str">
            <v>598.91</v>
          </cell>
        </row>
        <row r="1605">
          <cell r="C1605" t="str">
            <v>882.3</v>
          </cell>
          <cell r="E1605" t="str">
            <v>598.91</v>
          </cell>
        </row>
        <row r="1606">
          <cell r="C1606" t="str">
            <v>882.3</v>
          </cell>
          <cell r="E1606" t="str">
            <v>598.96</v>
          </cell>
        </row>
        <row r="1607">
          <cell r="C1607" t="str">
            <v>882.3</v>
          </cell>
          <cell r="E1607" t="str">
            <v>598.96</v>
          </cell>
        </row>
        <row r="1608">
          <cell r="C1608" t="str">
            <v>882.3</v>
          </cell>
          <cell r="E1608" t="str">
            <v>597.21</v>
          </cell>
        </row>
        <row r="1609">
          <cell r="C1609" t="str">
            <v>882.3</v>
          </cell>
          <cell r="E1609" t="str">
            <v>597.21</v>
          </cell>
        </row>
        <row r="1610">
          <cell r="C1610" t="str">
            <v>882.3</v>
          </cell>
          <cell r="E1610" t="str">
            <v>597.25</v>
          </cell>
        </row>
        <row r="1611">
          <cell r="C1611" t="str">
            <v>882.3</v>
          </cell>
          <cell r="E1611" t="str">
            <v>597.25</v>
          </cell>
        </row>
        <row r="1612">
          <cell r="C1612" t="str">
            <v>882.3</v>
          </cell>
          <cell r="E1612" t="str">
            <v>597.29</v>
          </cell>
        </row>
        <row r="1613">
          <cell r="C1613" t="str">
            <v>882.3</v>
          </cell>
          <cell r="E1613" t="str">
            <v>598.63</v>
          </cell>
        </row>
        <row r="1614">
          <cell r="C1614" t="str">
            <v>882.3</v>
          </cell>
          <cell r="E1614" t="str">
            <v>598.93</v>
          </cell>
        </row>
        <row r="1615">
          <cell r="C1615" t="str">
            <v>882.3</v>
          </cell>
          <cell r="E1615" t="str">
            <v>598.93</v>
          </cell>
        </row>
        <row r="1616">
          <cell r="C1616" t="str">
            <v>882.3</v>
          </cell>
          <cell r="E1616" t="str">
            <v>598.94</v>
          </cell>
        </row>
        <row r="1617">
          <cell r="C1617" t="str">
            <v>882.3</v>
          </cell>
          <cell r="E1617" t="str">
            <v>533.55</v>
          </cell>
        </row>
        <row r="1618">
          <cell r="C1618" t="str">
            <v>882.3</v>
          </cell>
          <cell r="E1618" t="str">
            <v>598.81</v>
          </cell>
        </row>
        <row r="1619">
          <cell r="C1619" t="str">
            <v>882.3</v>
          </cell>
          <cell r="E1619" t="str">
            <v>598.83</v>
          </cell>
        </row>
        <row r="1620">
          <cell r="C1620" t="str">
            <v>882.3</v>
          </cell>
          <cell r="E1620" t="str">
            <v>598.85</v>
          </cell>
        </row>
        <row r="1621">
          <cell r="C1621" t="str">
            <v>882.3</v>
          </cell>
          <cell r="E1621" t="str">
            <v>598.89</v>
          </cell>
        </row>
        <row r="1622">
          <cell r="C1622" t="str">
            <v>882.3</v>
          </cell>
          <cell r="E1622" t="str">
            <v>662.33</v>
          </cell>
        </row>
        <row r="1623">
          <cell r="C1623" t="str">
            <v>882.4</v>
          </cell>
          <cell r="E1623" t="str">
            <v>598.4</v>
          </cell>
        </row>
        <row r="1624">
          <cell r="C1624" t="str">
            <v>882.4</v>
          </cell>
          <cell r="E1624" t="str">
            <v>598.5</v>
          </cell>
        </row>
        <row r="1625">
          <cell r="C1625" t="str">
            <v>882.4</v>
          </cell>
          <cell r="E1625" t="str">
            <v>597.31</v>
          </cell>
        </row>
        <row r="1626">
          <cell r="C1626" t="str">
            <v>882.5</v>
          </cell>
          <cell r="E1626" t="str">
            <v>597.33</v>
          </cell>
        </row>
        <row r="1627">
          <cell r="C1627" t="str">
            <v>882.6</v>
          </cell>
          <cell r="E1627" t="str">
            <v>598.67</v>
          </cell>
        </row>
        <row r="1628">
          <cell r="C1628" t="str">
            <v>882.6</v>
          </cell>
          <cell r="E1628" t="str">
            <v>598.69</v>
          </cell>
        </row>
        <row r="1629">
          <cell r="C1629" t="str">
            <v>882.6</v>
          </cell>
          <cell r="E1629" t="str">
            <v>512.18</v>
          </cell>
        </row>
        <row r="1630">
          <cell r="C1630" t="str">
            <v>883.1</v>
          </cell>
          <cell r="E1630" t="str">
            <v>512.18</v>
          </cell>
        </row>
        <row r="1631">
          <cell r="C1631" t="str">
            <v>883.9</v>
          </cell>
          <cell r="E1631" t="str">
            <v>512.18</v>
          </cell>
        </row>
        <row r="1632">
          <cell r="C1632" t="str">
            <v>882.1</v>
          </cell>
          <cell r="E1632" t="str">
            <v>512.18</v>
          </cell>
        </row>
        <row r="1633">
          <cell r="C1633" t="str">
            <v>882.1</v>
          </cell>
          <cell r="E1633" t="str">
            <v>512.17</v>
          </cell>
        </row>
        <row r="1634">
          <cell r="C1634" t="str">
            <v>598.61</v>
          </cell>
          <cell r="E1634" t="str">
            <v>598.99</v>
          </cell>
          <cell r="F1634" t="str">
            <v>69129 Metal structures and parts n.e.s. of aluminum; prepared plates, rods etc. of aluminum for use in structures</v>
          </cell>
        </row>
        <row r="1635">
          <cell r="C1635" t="str">
            <v>598.61</v>
          </cell>
          <cell r="E1635" t="str">
            <v>598.99</v>
          </cell>
          <cell r="F1635" t="str">
            <v>69211 Metal reservoirs, tanks, vats and similar containers with a capacity of over 300 liters, of iron or steel</v>
          </cell>
        </row>
        <row r="1636">
          <cell r="C1636" t="str">
            <v>598.61</v>
          </cell>
          <cell r="E1636" t="str">
            <v>598.97</v>
          </cell>
          <cell r="F1636" t="str">
            <v>69212 Metal reservoirs, tanks, vats and similar containers with a capacity of over 300 liters, of aluminum</v>
          </cell>
        </row>
        <row r="1637">
          <cell r="C1637" t="str">
            <v>598.61</v>
          </cell>
          <cell r="E1637" t="str">
            <v>598.98</v>
          </cell>
          <cell r="F1637" t="str">
            <v>69241 Metal tanks, casks, drums, cans and similar containers with a capacity of not over 300 liters, of iron or steel</v>
          </cell>
        </row>
        <row r="1638">
          <cell r="C1638" t="str">
            <v>598.64</v>
          </cell>
          <cell r="E1638" t="str">
            <v>598.99</v>
          </cell>
          <cell r="F1638" t="str">
            <v>69243 Metal containers for compressed air or liquefied gas, of iron or steel</v>
          </cell>
        </row>
        <row r="1639">
          <cell r="C1639" t="str">
            <v>598.65</v>
          </cell>
          <cell r="E1639" t="str">
            <v>598.99</v>
          </cell>
          <cell r="F1639" t="str">
            <v>69244 Metal containers for compressed air or liquefied gas, of aluminum</v>
          </cell>
        </row>
        <row r="1640">
          <cell r="C1640" t="str">
            <v>598.11</v>
          </cell>
          <cell r="E1640" t="str">
            <v>598.99</v>
          </cell>
          <cell r="F1640" t="str">
            <v>68991 Beryllium, unwrought; beryllium waste and scrap; beryllium powders</v>
          </cell>
        </row>
        <row r="1641">
          <cell r="C1641" t="str">
            <v>598.12</v>
          </cell>
          <cell r="E1641" t="str">
            <v>598.99</v>
          </cell>
          <cell r="F1641" t="str">
            <v>68992 Bismuth and articles thereof (including waste and scrap)</v>
          </cell>
        </row>
        <row r="1642">
          <cell r="C1642" t="str">
            <v>598.13</v>
          </cell>
          <cell r="E1642" t="str">
            <v>598.99</v>
          </cell>
          <cell r="F1642" t="str">
            <v>68993 Antimony and articles thereof (including waste and scrap)</v>
          </cell>
        </row>
        <row r="1643">
          <cell r="C1643" t="str">
            <v>598.13</v>
          </cell>
          <cell r="E1643" t="str">
            <v>598.99</v>
          </cell>
          <cell r="F1643" t="str">
            <v>68994 Manganese and articles thereof (including waste and scrap)</v>
          </cell>
        </row>
        <row r="1644">
          <cell r="C1644" t="str">
            <v>598.13</v>
          </cell>
          <cell r="E1644" t="str">
            <v>598.99</v>
          </cell>
          <cell r="F1644" t="str">
            <v>68995 Chromium and articles thereof (including waste and scrap)</v>
          </cell>
        </row>
        <row r="1645">
          <cell r="C1645" t="str">
            <v>598.14</v>
          </cell>
          <cell r="E1645" t="str">
            <v>598.99</v>
          </cell>
          <cell r="F1645" t="str">
            <v>68996 Germanium and articles thereof (including waste and scrap)</v>
          </cell>
        </row>
        <row r="1646">
          <cell r="C1646" t="str">
            <v>598.14</v>
          </cell>
          <cell r="E1646" t="str">
            <v>598.99</v>
          </cell>
          <cell r="F1646" t="str">
            <v>68997 Vanadium and articles thereof (including waste and scrap)</v>
          </cell>
        </row>
        <row r="1647">
          <cell r="C1647" t="str">
            <v>598.14</v>
          </cell>
          <cell r="E1647" t="str">
            <v>598.99</v>
          </cell>
          <cell r="F1647" t="str">
            <v>68998 Base metals, n.e.s., unwrought; waste and scrap and powders of base metals, n.e.s.</v>
          </cell>
        </row>
        <row r="1648">
          <cell r="C1648" t="str">
            <v>598.14</v>
          </cell>
          <cell r="E1648" t="str">
            <v>598.99</v>
          </cell>
          <cell r="F1648" t="str">
            <v>68999 Cermets and articles thereof (including waste and scrap)</v>
          </cell>
        </row>
        <row r="1649">
          <cell r="C1649" t="str">
            <v>598.18</v>
          </cell>
          <cell r="E1649" t="str">
            <v>598.99</v>
          </cell>
          <cell r="F1649" t="str">
            <v>69111 Metal bridges and bridge sections of iron or steel</v>
          </cell>
        </row>
        <row r="1650">
          <cell r="C1650" t="str">
            <v>591.1</v>
          </cell>
          <cell r="E1650" t="str">
            <v>598.99</v>
          </cell>
          <cell r="F1650" t="str">
            <v>68321 Nickel and nickel alloy bars, rods, profiles and wire</v>
          </cell>
        </row>
        <row r="1651">
          <cell r="C1651" t="str">
            <v>591.2</v>
          </cell>
          <cell r="E1651" t="str">
            <v>598.99</v>
          </cell>
          <cell r="F1651" t="str">
            <v>68322 Nickel and nickel alloy tubes, pipes and tube or pipe fittings (e.g. couplings, elbows and sleeves)</v>
          </cell>
        </row>
        <row r="1652">
          <cell r="C1652" t="str">
            <v>591.3</v>
          </cell>
          <cell r="E1652" t="str">
            <v>599.1</v>
          </cell>
          <cell r="F1652" t="str">
            <v>68323 Nickel powders and flakes, including nickel alloy powders and flakes</v>
          </cell>
        </row>
        <row r="1653">
          <cell r="C1653" t="str">
            <v>591.41</v>
          </cell>
          <cell r="E1653" t="str">
            <v>599.1</v>
          </cell>
          <cell r="F1653" t="str">
            <v>68324 Nickel and nickel alloy plates, sheets, strip and foil</v>
          </cell>
        </row>
        <row r="1654">
          <cell r="C1654" t="str">
            <v>591.49</v>
          </cell>
          <cell r="E1654" t="str">
            <v>599.2</v>
          </cell>
          <cell r="F1654" t="str">
            <v>68411 Aluminum, unwrought (not alloyed)</v>
          </cell>
        </row>
        <row r="1655">
          <cell r="C1655" t="str">
            <v>598.91</v>
          </cell>
          <cell r="E1655" t="str">
            <v>599.3</v>
          </cell>
          <cell r="F1655" t="str">
            <v>69410 Nails, tacks, staples (excluding staples in strips for office etc. use), and similar articles (excluding articles with copper heads), of iron or steel</v>
          </cell>
        </row>
        <row r="1656">
          <cell r="C1656" t="str">
            <v>598.91</v>
          </cell>
          <cell r="E1656" t="str">
            <v>599.3</v>
          </cell>
          <cell r="F1656" t="str">
            <v>69421 Screws, bolts, nuts, screw hooks, rivets, washers and similar articles, threaded, of iron or steel</v>
          </cell>
        </row>
        <row r="1657">
          <cell r="C1657" t="str">
            <v>598.91</v>
          </cell>
          <cell r="E1657" t="str">
            <v>599.4</v>
          </cell>
          <cell r="F1657" t="str">
            <v>69422 Screws, bolts, nuts, screw hooks, rivets, washers and similar articles, not threaded, of iron or steel</v>
          </cell>
        </row>
        <row r="1658">
          <cell r="C1658" t="str">
            <v>598.91</v>
          </cell>
          <cell r="E1658" t="str">
            <v>599.9</v>
          </cell>
          <cell r="F1658" t="str">
            <v>69431 Nails, tacks, drawing pins, staples (excluding staples in strips for office etc. use) and similar articles, of copper</v>
          </cell>
        </row>
        <row r="1659">
          <cell r="C1659" t="str">
            <v>598.96</v>
          </cell>
          <cell r="E1659" t="str">
            <v>599.9</v>
          </cell>
          <cell r="F1659" t="str">
            <v>69521 Hand saws</v>
          </cell>
        </row>
        <row r="1660">
          <cell r="C1660" t="str">
            <v>598.96</v>
          </cell>
          <cell r="E1660" t="str">
            <v>599.9</v>
          </cell>
          <cell r="F1660" t="str">
            <v>69522 Files, rasps and similar tools</v>
          </cell>
        </row>
        <row r="1661">
          <cell r="C1661" t="str">
            <v>597.21</v>
          </cell>
          <cell r="E1661" t="str">
            <v>571.11</v>
          </cell>
          <cell r="F1661" t="str">
            <v>68723 Tin and tin alloy foil (whether or not printed or backed with material) not over .2 mm thick (excluding any backing); tin powders and flakes</v>
          </cell>
        </row>
        <row r="1662">
          <cell r="C1662" t="str">
            <v>597.21</v>
          </cell>
          <cell r="E1662" t="str">
            <v>571.12</v>
          </cell>
          <cell r="F1662" t="str">
            <v>68724 Tin and tin alloy tubes, pipes and tube or pipe fittings (e.g. couplings, elbows and sleeves)</v>
          </cell>
        </row>
        <row r="1663">
          <cell r="C1663" t="str">
            <v>597.25</v>
          </cell>
          <cell r="E1663" t="str">
            <v>571.2</v>
          </cell>
          <cell r="F1663" t="str">
            <v>68911 Tungsten (wolfram), unwrought; tunsten waste and scrap</v>
          </cell>
        </row>
        <row r="1664">
          <cell r="C1664" t="str">
            <v>597.25</v>
          </cell>
          <cell r="E1664" t="str">
            <v>571.9</v>
          </cell>
          <cell r="F1664" t="str">
            <v>68912 Molybdenum, unwrought; molybdenum waste and scrap</v>
          </cell>
        </row>
        <row r="1665">
          <cell r="C1665" t="str">
            <v>597.29</v>
          </cell>
          <cell r="E1665" t="str">
            <v>575.11</v>
          </cell>
          <cell r="F1665" t="str">
            <v>68913 Tantalum, unwrought (including bars and rods obtained by sintering); tantalum waste and scrap; tantalum powders</v>
          </cell>
        </row>
        <row r="1666">
          <cell r="C1666" t="str">
            <v>598.63</v>
          </cell>
          <cell r="E1666" t="str">
            <v>575.12</v>
          </cell>
          <cell r="F1666" t="str">
            <v>69242 Metal tanks, casks, drums, cans and similar containers with a capacity of not over 300 liters, of aluminum</v>
          </cell>
        </row>
        <row r="1667">
          <cell r="C1667" t="str">
            <v>598.93</v>
          </cell>
          <cell r="E1667" t="str">
            <v>575.13</v>
          </cell>
          <cell r="F1667" t="str">
            <v>69432 Washers (including spring washers) and similar articles, not threaded, of copper</v>
          </cell>
        </row>
        <row r="1668">
          <cell r="C1668" t="str">
            <v>598.93</v>
          </cell>
          <cell r="E1668" t="str">
            <v>575.19</v>
          </cell>
          <cell r="F1668" t="str">
            <v>69433 Screws, bolts, nuts, washers and similar articles, threaded, of copper</v>
          </cell>
        </row>
        <row r="1669">
          <cell r="C1669" t="str">
            <v>598.94</v>
          </cell>
          <cell r="E1669" t="str">
            <v>572.11</v>
          </cell>
          <cell r="F1669" t="str">
            <v>69440 Nails, tacks, staples (excluding staples in strips for office etc. use), screws, bolts, nuts, rivets, washers and similar articles, of aluminum</v>
          </cell>
        </row>
        <row r="1670">
          <cell r="C1670" t="str">
            <v>533.55</v>
          </cell>
          <cell r="E1670" t="str">
            <v>572.19</v>
          </cell>
          <cell r="F1670" t="str">
            <v>66139 Monumental or building stone (except slate), n.e.s. and articles thereof, molded, turned, polished, decorated, carved or otherwise worked</v>
          </cell>
        </row>
        <row r="1671">
          <cell r="C1671" t="str">
            <v>598.81</v>
          </cell>
          <cell r="E1671" t="str">
            <v>572.91</v>
          </cell>
          <cell r="F1671" t="str">
            <v>69313 Stranded wire, ropes, cables, etc. of aluminum, not electrically insulated</v>
          </cell>
        </row>
        <row r="1672">
          <cell r="C1672" t="str">
            <v>598.83</v>
          </cell>
          <cell r="E1672" t="str">
            <v>572.92</v>
          </cell>
          <cell r="F1672" t="str">
            <v>69320 Barbed wire of iron or steel; twisted hoop or single flat wire, barbed or not and loosely twisted double wire used for fencing, of iron or steel</v>
          </cell>
        </row>
        <row r="1673">
          <cell r="C1673" t="str">
            <v>598.85</v>
          </cell>
          <cell r="E1673" t="str">
            <v>572.99</v>
          </cell>
          <cell r="F1673" t="str">
            <v>69351 Wire cloth (including endless bands), grill, netting and fencing, and expanded metal, of iron or steel</v>
          </cell>
        </row>
        <row r="1674">
          <cell r="C1674" t="str">
            <v>598.89</v>
          </cell>
          <cell r="E1674" t="str">
            <v>573.11</v>
          </cell>
          <cell r="F1674" t="str">
            <v>69352 Wire cloth (including endless bands), grill, netting and fencing, and expanded metal, of copper</v>
          </cell>
        </row>
        <row r="1675">
          <cell r="C1675" t="str">
            <v>662.33</v>
          </cell>
          <cell r="E1675" t="str">
            <v>573.12</v>
          </cell>
          <cell r="F1675" t="str">
            <v>84629 Hosiery, n.e.s.</v>
          </cell>
        </row>
        <row r="1676">
          <cell r="C1676" t="str">
            <v>598.41</v>
          </cell>
          <cell r="E1676" t="str">
            <v>573.13</v>
          </cell>
          <cell r="F1676" t="str">
            <v>69119 Metal structures and parts, n.e.s., of iron or steel</v>
          </cell>
        </row>
        <row r="1677">
          <cell r="C1677" t="str">
            <v>598.5</v>
          </cell>
          <cell r="E1677" t="str">
            <v>573.91</v>
          </cell>
          <cell r="F1677" t="str">
            <v>69121 Metal doors, windows, door thesholds and window frames of aluminum</v>
          </cell>
        </row>
        <row r="1678">
          <cell r="C1678" t="str">
            <v>597.31</v>
          </cell>
          <cell r="E1678" t="str">
            <v>573.92</v>
          </cell>
          <cell r="F1678" t="str">
            <v>68914 Magnesium waste and scrap</v>
          </cell>
        </row>
        <row r="1679">
          <cell r="C1679" t="str">
            <v>597.33</v>
          </cell>
          <cell r="E1679" t="str">
            <v>573.93</v>
          </cell>
          <cell r="F1679" t="str">
            <v>68915 Magnesium, unwrought</v>
          </cell>
        </row>
        <row r="1680">
          <cell r="C1680" t="str">
            <v>598.67</v>
          </cell>
          <cell r="E1680" t="str">
            <v>573.94</v>
          </cell>
          <cell r="F1680" t="str">
            <v>69311 Stranded wire, ropes, cables, etc. of iron or steel, not electrically insulated</v>
          </cell>
        </row>
        <row r="1681">
          <cell r="C1681" t="str">
            <v>598.69</v>
          </cell>
          <cell r="E1681" t="str">
            <v>573.94</v>
          </cell>
          <cell r="F1681" t="str">
            <v>69312 Stranded wire, ropes, cables, etc. of copper, not electrically insulated</v>
          </cell>
        </row>
        <row r="1682">
          <cell r="C1682" t="str">
            <v>431.31</v>
          </cell>
          <cell r="E1682" t="str">
            <v>573.99</v>
          </cell>
          <cell r="F1682" t="str">
            <v>57112 Polyethylene, having a specific gravity of 0.94 or more, in primary forms</v>
          </cell>
        </row>
        <row r="1683">
          <cell r="C1683" t="str">
            <v>431.31</v>
          </cell>
          <cell r="E1683" t="str">
            <v>575.91</v>
          </cell>
          <cell r="F1683" t="str">
            <v>57120 Ethylene-vinyl acetate copolymers, in primary forms</v>
          </cell>
        </row>
        <row r="1684">
          <cell r="C1684" t="str">
            <v>431.31</v>
          </cell>
          <cell r="E1684" t="str">
            <v>575.91</v>
          </cell>
          <cell r="F1684" t="str">
            <v>57190 Polymers of ethylene, n.e.s., in primary forms</v>
          </cell>
        </row>
        <row r="1685">
          <cell r="C1685" t="str">
            <v>431.31</v>
          </cell>
          <cell r="E1685" t="str">
            <v>575.91</v>
          </cell>
          <cell r="F1685" t="str">
            <v>57211 Polystyrene, expansible, in primary forms</v>
          </cell>
        </row>
        <row r="1686">
          <cell r="C1686" t="str">
            <v>512.17</v>
          </cell>
          <cell r="E1686" t="str">
            <v>575.91</v>
          </cell>
          <cell r="F1686" t="str">
            <v>58170 Fittings of plastics, for tubes, pipes and hoses (including joints, elbows and flanges)</v>
          </cell>
        </row>
        <row r="1687">
          <cell r="C1687" t="str">
            <v>598.99</v>
          </cell>
          <cell r="E1687" t="str">
            <v>575.92</v>
          </cell>
          <cell r="F1687" t="str">
            <v>69542 Hammers and sledge hammers</v>
          </cell>
        </row>
        <row r="1688">
          <cell r="C1688" t="str">
            <v>598.99</v>
          </cell>
          <cell r="E1688" t="str">
            <v>575.92</v>
          </cell>
          <cell r="F1688" t="str">
            <v>69543 Planes, chisels, gouges and similar cutting tools for working wood</v>
          </cell>
        </row>
        <row r="1689">
          <cell r="C1689" t="str">
            <v>598.99</v>
          </cell>
          <cell r="E1689" t="str">
            <v>575.92</v>
          </cell>
          <cell r="F1689" t="str">
            <v>69544 Screwdrivers</v>
          </cell>
        </row>
        <row r="1690">
          <cell r="C1690" t="str">
            <v>598.97</v>
          </cell>
          <cell r="E1690" t="str">
            <v>575.21</v>
          </cell>
          <cell r="F1690" t="str">
            <v>69523 Pliers (including cutting pliers), pincers, tweezers, metal cutting shears, pipe cutters and similar tools</v>
          </cell>
        </row>
        <row r="1691">
          <cell r="C1691" t="str">
            <v>598.98</v>
          </cell>
          <cell r="E1691" t="str">
            <v>575.29</v>
          </cell>
          <cell r="F1691" t="str">
            <v>69530 Spanners and wrenches, hand-operated (including torque meter wrenches but excluding tap wrenches); interchangeable spanner sockets</v>
          </cell>
        </row>
        <row r="1692">
          <cell r="C1692" t="str">
            <v>598.99</v>
          </cell>
          <cell r="E1692" t="str">
            <v>574.11</v>
          </cell>
          <cell r="F1692" t="str">
            <v>69545 Household tools, n.e.s.</v>
          </cell>
        </row>
        <row r="1693">
          <cell r="C1693" t="str">
            <v>598.99</v>
          </cell>
          <cell r="E1693" t="str">
            <v>574.19</v>
          </cell>
          <cell r="F1693" t="str">
            <v>69546 Hand tools, n.e.s. (including glaziers diamonds); blow lamps</v>
          </cell>
        </row>
        <row r="1694">
          <cell r="C1694" t="str">
            <v>598.99</v>
          </cell>
          <cell r="E1694" t="str">
            <v>574.2</v>
          </cell>
          <cell r="F1694" t="str">
            <v>69547 Vices, clamps and similar articles</v>
          </cell>
        </row>
        <row r="1695">
          <cell r="C1695" t="str">
            <v>598.99</v>
          </cell>
          <cell r="E1695" t="str">
            <v>574.31</v>
          </cell>
          <cell r="F1695" t="str">
            <v>69548 Anvils; portable forges; hand or pedal operated grinding wheels with frameworks</v>
          </cell>
        </row>
        <row r="1696">
          <cell r="C1696" t="str">
            <v>598.99</v>
          </cell>
          <cell r="E1696" t="str">
            <v>574.32</v>
          </cell>
          <cell r="F1696" t="str">
            <v>69549 Tool sets of two or more of the tools provided for in subgroup 695.4, including sets of hand tools, n.e.s. and sets of household tools, n.e.s.</v>
          </cell>
        </row>
        <row r="1697">
          <cell r="C1697" t="str">
            <v>598.99</v>
          </cell>
          <cell r="E1697" t="str">
            <v>574.33</v>
          </cell>
          <cell r="F1697" t="str">
            <v>69551 Band saw blades</v>
          </cell>
        </row>
        <row r="1698">
          <cell r="C1698" t="str">
            <v>872.21</v>
          </cell>
          <cell r="E1698" t="str">
            <v>574.39</v>
          </cell>
        </row>
        <row r="1699">
          <cell r="C1699" t="str">
            <v>598.99</v>
          </cell>
          <cell r="E1699" t="str">
            <v>574.34</v>
          </cell>
          <cell r="F1699" t="str">
            <v>69552 Circular saw blades (including slitting or slotting saw blades) with working part of steel</v>
          </cell>
        </row>
        <row r="1700">
          <cell r="C1700" t="str">
            <v>598.99</v>
          </cell>
          <cell r="E1700" t="str">
            <v>574.39</v>
          </cell>
          <cell r="F1700" t="str">
            <v>69553 Circular saw blades (including slitting or slotting saw blades) with working part of materials other than steel</v>
          </cell>
        </row>
        <row r="1701">
          <cell r="C1701" t="str">
            <v>598.99</v>
          </cell>
          <cell r="E1701" t="str">
            <v>575.31</v>
          </cell>
          <cell r="F1701" t="str">
            <v>69554 Chain saw blades</v>
          </cell>
        </row>
        <row r="1702">
          <cell r="C1702" t="str">
            <v>598.99</v>
          </cell>
          <cell r="E1702" t="str">
            <v>575.39</v>
          </cell>
          <cell r="F1702" t="str">
            <v>69555 Straight saw blades for working metal</v>
          </cell>
        </row>
        <row r="1703">
          <cell r="C1703" t="str">
            <v>598.99</v>
          </cell>
          <cell r="E1703" t="str">
            <v>575.41</v>
          </cell>
          <cell r="F1703" t="str">
            <v>69559 Saw blades, n.e.s.</v>
          </cell>
        </row>
        <row r="1704">
          <cell r="C1704" t="str">
            <v>598.99</v>
          </cell>
          <cell r="E1704" t="str">
            <v>575.42</v>
          </cell>
          <cell r="F1704" t="str">
            <v>69561 Knives and cutting blades for machines or mechanical appliances</v>
          </cell>
        </row>
        <row r="1705">
          <cell r="C1705" t="str">
            <v>571.11</v>
          </cell>
          <cell r="E1705" t="str">
            <v>575.43</v>
          </cell>
          <cell r="F1705" t="str">
            <v>67538 Stainless steel flat-rolled products, hot-rolled, under 600 mm wide and under 4.75 mm thick</v>
          </cell>
        </row>
        <row r="1706">
          <cell r="C1706" t="str">
            <v>571.12</v>
          </cell>
          <cell r="E1706" t="str">
            <v>575.44</v>
          </cell>
          <cell r="F1706" t="str">
            <v>67541 Alloy steel n.e.s. flat-rolled products, hot-rolled, not under 600 mm wide, in coils</v>
          </cell>
        </row>
        <row r="1707">
          <cell r="C1707" t="str">
            <v>571.2</v>
          </cell>
          <cell r="E1707" t="str">
            <v>575.45</v>
          </cell>
          <cell r="F1707" t="str">
            <v>67542 Alloy steel n.e.s. flat-rolled products, hot-rolled, not under 600 mm wide, not in coils</v>
          </cell>
        </row>
        <row r="1708">
          <cell r="C1708" t="str">
            <v>571.9</v>
          </cell>
          <cell r="E1708" t="str">
            <v>575.93</v>
          </cell>
          <cell r="F1708" t="str">
            <v>67543 Alloy steel n.e.s. flat-rolled products, hot-rolled, under 600 mm wide</v>
          </cell>
        </row>
        <row r="1709">
          <cell r="C1709" t="str">
            <v>575.11</v>
          </cell>
          <cell r="E1709" t="str">
            <v>575.96</v>
          </cell>
          <cell r="F1709" t="str">
            <v>67624 Iron and nonalloy steel bars and rods, n.e.s., hot-rolled etc., not under .6% (wt.) carbon</v>
          </cell>
        </row>
        <row r="1710">
          <cell r="C1710" t="str">
            <v>575.12</v>
          </cell>
          <cell r="E1710" t="str">
            <v>575.96</v>
          </cell>
          <cell r="F1710" t="str">
            <v>67625 Stainless steel bars and rods, n.e.s., hot-rolled, hot-drawn or hot-extruded</v>
          </cell>
        </row>
        <row r="1711">
          <cell r="C1711" t="str">
            <v>575.13</v>
          </cell>
          <cell r="E1711" t="str">
            <v>575.51</v>
          </cell>
          <cell r="F1711" t="str">
            <v>67629 Alloy steel n.e.s. bars and rods, n.e.s., hot-rolled, hot-drawn or hot-extruded (except high speed steel or silico-manganese steel)</v>
          </cell>
        </row>
        <row r="1712">
          <cell r="C1712" t="str">
            <v>575.19</v>
          </cell>
          <cell r="E1712" t="str">
            <v>575.52</v>
          </cell>
          <cell r="F1712" t="str">
            <v xml:space="preserve">67631 </v>
          </cell>
        </row>
        <row r="1713">
          <cell r="C1713" t="str">
            <v>572.11</v>
          </cell>
          <cell r="E1713" t="str">
            <v>575.53</v>
          </cell>
          <cell r="F1713" t="str">
            <v>67551 Stainless steel flat-rolled products, cold-rolled, not under 600 mm wide and not under 4.75 mm thick</v>
          </cell>
        </row>
        <row r="1714">
          <cell r="C1714" t="str">
            <v>572.19</v>
          </cell>
          <cell r="E1714" t="str">
            <v>575.54</v>
          </cell>
          <cell r="F1714" t="str">
            <v>67552 Stainless steel flat-rolled products, cold-rolled, not under 600 mm wide, not under 3 mm but under 4.75 mm thick</v>
          </cell>
        </row>
        <row r="1715">
          <cell r="C1715" t="str">
            <v>572.91</v>
          </cell>
          <cell r="E1715" t="str">
            <v>575.54</v>
          </cell>
          <cell r="F1715" t="str">
            <v>67553 Stainless steel flat-rolled products, cold-rolled, not under 600 mm wide, over 1 mm but under 3 mm thick</v>
          </cell>
        </row>
        <row r="1716">
          <cell r="C1716" t="str">
            <v>572.92</v>
          </cell>
          <cell r="E1716" t="str">
            <v>575.59</v>
          </cell>
          <cell r="F1716" t="str">
            <v>67554 Stainless steel flat-rolled products, cold-rolled, not under 600 mm, not under .5 mm but not over 1 mm thick</v>
          </cell>
        </row>
        <row r="1717">
          <cell r="C1717" t="str">
            <v>572.99</v>
          </cell>
          <cell r="E1717" t="str">
            <v>575.94</v>
          </cell>
          <cell r="F1717" t="str">
            <v>67555 Stainless steel flat-rolled products, cold-rolled, not under 600 mm wide but under .5 mm thick</v>
          </cell>
        </row>
        <row r="1718">
          <cell r="C1718" t="str">
            <v>573.11</v>
          </cell>
          <cell r="E1718" t="str">
            <v>575.95</v>
          </cell>
          <cell r="F1718" t="str">
            <v>67556 Stainless steel flat-rolled products, cold-rolled, under 600 mm wide</v>
          </cell>
        </row>
        <row r="1719">
          <cell r="C1719" t="str">
            <v>573.12</v>
          </cell>
          <cell r="E1719" t="str">
            <v>575.97</v>
          </cell>
          <cell r="F1719" t="str">
            <v>67561 Alloy steel n.e.s. flat-rolled products, cold-rolled, not under 600mm wide</v>
          </cell>
        </row>
        <row r="1720">
          <cell r="C1720" t="str">
            <v>573.13</v>
          </cell>
          <cell r="E1720" t="str">
            <v>579.1</v>
          </cell>
          <cell r="F1720" t="str">
            <v>67562 Alloy steel n.e.s. flat-rolled products, cold-rolled, under 600 mm wide</v>
          </cell>
        </row>
        <row r="1721">
          <cell r="C1721" t="str">
            <v>573.91</v>
          </cell>
          <cell r="E1721" t="str">
            <v>579.2</v>
          </cell>
          <cell r="F1721" t="str">
            <v>67571 Stainless steel flat-rolled products, n.e.s., not under 600 mm wide</v>
          </cell>
        </row>
        <row r="1722">
          <cell r="C1722" t="str">
            <v>573.92</v>
          </cell>
          <cell r="E1722" t="str">
            <v>579.3</v>
          </cell>
          <cell r="F1722" t="str">
            <v>67572 Stainless steel flat-rolled products, n.e.s., under 600 mm wide</v>
          </cell>
        </row>
        <row r="1723">
          <cell r="C1723" t="str">
            <v>573.93</v>
          </cell>
          <cell r="E1723" t="str">
            <v>579.9</v>
          </cell>
          <cell r="F1723" t="str">
            <v>67573 Alloy steel n.e.s. flat-rolled products, n.e.s., not under 600 mm wide</v>
          </cell>
        </row>
        <row r="1724">
          <cell r="C1724" t="str">
            <v>573.94</v>
          </cell>
          <cell r="E1724" t="str">
            <v>583.1</v>
          </cell>
          <cell r="F1724" t="str">
            <v>67574 Alloy steel n.e.s. flat-rolled products, n.e.s., under 600 mm wide</v>
          </cell>
        </row>
        <row r="1725">
          <cell r="C1725" t="str">
            <v>573.94</v>
          </cell>
          <cell r="E1725" t="str">
            <v>583.2</v>
          </cell>
          <cell r="F1725" t="str">
            <v>67611 Iron and nonalloy steel bars and rods, hot-rolled, deformed (ribs, grooves etc.) during rolling</v>
          </cell>
        </row>
        <row r="1726">
          <cell r="C1726" t="str">
            <v>573.99</v>
          </cell>
          <cell r="E1726" t="str">
            <v>583.9</v>
          </cell>
          <cell r="F1726" t="str">
            <v>67612 Free cutting steel bars and rods, hot-rolled, irregular coils</v>
          </cell>
        </row>
        <row r="1727">
          <cell r="C1727" t="str">
            <v>575.91</v>
          </cell>
          <cell r="E1727" t="str">
            <v>581.1</v>
          </cell>
          <cell r="F1727" t="str">
            <v>67684 Iron and nonalloy steel angles, shapes and sections, cold-formed or cold-finished</v>
          </cell>
        </row>
        <row r="1728">
          <cell r="C1728" t="str">
            <v>575.91</v>
          </cell>
          <cell r="E1728" t="str">
            <v>581.2</v>
          </cell>
          <cell r="F1728" t="str">
            <v>67685 Iron and nonalloy steel angles, shapes and sections, n.e.s.</v>
          </cell>
        </row>
        <row r="1729">
          <cell r="C1729" t="str">
            <v>575.91</v>
          </cell>
          <cell r="E1729" t="str">
            <v>581.2</v>
          </cell>
          <cell r="F1729" t="str">
            <v>67686 Iron and steel sheet piling, welded angles, shapes and sections</v>
          </cell>
        </row>
        <row r="1730">
          <cell r="C1730" t="str">
            <v>575.91</v>
          </cell>
          <cell r="E1730" t="str">
            <v>581.2</v>
          </cell>
          <cell r="F1730" t="str">
            <v>67687 Stainless steel angles, shapes and sections</v>
          </cell>
        </row>
        <row r="1731">
          <cell r="C1731" t="str">
            <v>575.92</v>
          </cell>
          <cell r="E1731" t="str">
            <v>581.2</v>
          </cell>
          <cell r="F1731" t="str">
            <v>67688 Alloy steel n.e.s. angles, shapes and sections</v>
          </cell>
        </row>
        <row r="1732">
          <cell r="C1732" t="str">
            <v>575.92</v>
          </cell>
          <cell r="E1732" t="str">
            <v>581.3</v>
          </cell>
          <cell r="F1732" t="str">
            <v>67701 Iron and steel rails, except check-rails and rack rails</v>
          </cell>
        </row>
        <row r="1733">
          <cell r="C1733" t="str">
            <v>575.92</v>
          </cell>
          <cell r="E1733" t="str">
            <v>581.4</v>
          </cell>
          <cell r="F1733" t="str">
            <v>67709 Iron and steel railway and tramway track construction material, n.e.s., including check-rails, rack rails, switch blades, crossing frogs, chairs, etc.</v>
          </cell>
        </row>
        <row r="1734">
          <cell r="C1734" t="str">
            <v>575.21</v>
          </cell>
          <cell r="E1734" t="str">
            <v>581.5</v>
          </cell>
          <cell r="F1734" t="str">
            <v>67632 Iron and nonalloy steel bars and rods, n.e.s., cold-formed etc., under .6% (wt.) carbon</v>
          </cell>
        </row>
        <row r="1735">
          <cell r="C1735" t="str">
            <v>575.29</v>
          </cell>
          <cell r="E1735" t="str">
            <v>581.6</v>
          </cell>
          <cell r="F1735" t="str">
            <v>67633 Iron and nonalloy steel bars and rods, n.e.s., cold-formed etc., not under .6% (wt.) carbon</v>
          </cell>
        </row>
        <row r="1736">
          <cell r="C1736" t="str">
            <v>574.11</v>
          </cell>
          <cell r="E1736" t="str">
            <v>581.7</v>
          </cell>
          <cell r="F1736" t="str">
            <v>67613 Iron and nonalloy steel bars and rods, hot-rolled, under .6% (wt.) carbon, irregular coils</v>
          </cell>
        </row>
        <row r="1737">
          <cell r="C1737" t="str">
            <v>574.19</v>
          </cell>
          <cell r="E1737" t="str">
            <v>893.31</v>
          </cell>
          <cell r="F1737" t="str">
            <v>67614 Iron and nonalloy steel bars and rods, hot-rolled, not under .6% (wt.) carbon, irregular coils</v>
          </cell>
        </row>
        <row r="1738">
          <cell r="C1738" t="str">
            <v>574.2</v>
          </cell>
          <cell r="E1738" t="str">
            <v>893.31</v>
          </cell>
          <cell r="F1738" t="str">
            <v>67615 Stainless steel bars and rods, hot-rolled, irregular coils</v>
          </cell>
        </row>
        <row r="1739">
          <cell r="C1739" t="str">
            <v>574.31</v>
          </cell>
          <cell r="E1739" t="str">
            <v>582.11</v>
          </cell>
          <cell r="F1739" t="str">
            <v xml:space="preserve">67617 </v>
          </cell>
        </row>
        <row r="1740">
          <cell r="C1740" t="str">
            <v>574.32</v>
          </cell>
          <cell r="E1740" t="str">
            <v>582.19</v>
          </cell>
          <cell r="F1740" t="str">
            <v>67619 Alloy steel n.e.s. bars and rods, hot-rolled, irregular coils (including sicico-manganese steel)</v>
          </cell>
        </row>
        <row r="1741">
          <cell r="C1741" t="str">
            <v>574.33</v>
          </cell>
          <cell r="E1741" t="str">
            <v>582.21</v>
          </cell>
          <cell r="F1741" t="str">
            <v xml:space="preserve">67621 </v>
          </cell>
        </row>
        <row r="1742">
          <cell r="C1742" t="str">
            <v>574.34</v>
          </cell>
          <cell r="E1742" t="str">
            <v>582.22</v>
          </cell>
          <cell r="F1742" t="str">
            <v xml:space="preserve">67622 </v>
          </cell>
        </row>
        <row r="1743">
          <cell r="C1743" t="str">
            <v>574.39</v>
          </cell>
          <cell r="E1743" t="str">
            <v>582.23</v>
          </cell>
          <cell r="F1743" t="str">
            <v>67623 Iron and nonalloy steel bars and rods, n.e.s., hot-rolled etc., under .6% (wt.) carbon</v>
          </cell>
        </row>
        <row r="1744">
          <cell r="C1744" t="str">
            <v>575.31</v>
          </cell>
          <cell r="E1744" t="str">
            <v>582.24</v>
          </cell>
          <cell r="F1744" t="str">
            <v>67634 Stainless steel bars and rods, n.e.s., cold-formed or cold-finished</v>
          </cell>
        </row>
        <row r="1745">
          <cell r="C1745" t="str">
            <v>575.39</v>
          </cell>
          <cell r="E1745" t="str">
            <v>582.24</v>
          </cell>
          <cell r="F1745" t="str">
            <v>67639 Alloy steel n.e.s. bars and rods, n.e.s., cold-formed or cold-finished (except high speed steel or silico-manganese steel)</v>
          </cell>
        </row>
        <row r="1746">
          <cell r="C1746" t="str">
            <v>575.41</v>
          </cell>
          <cell r="E1746" t="str">
            <v>582.25</v>
          </cell>
          <cell r="F1746" t="str">
            <v xml:space="preserve">67641 </v>
          </cell>
        </row>
        <row r="1747">
          <cell r="C1747" t="str">
            <v>575.42</v>
          </cell>
          <cell r="E1747" t="str">
            <v>582.25</v>
          </cell>
          <cell r="F1747" t="str">
            <v xml:space="preserve">67642 </v>
          </cell>
        </row>
        <row r="1748">
          <cell r="C1748" t="str">
            <v>575.43</v>
          </cell>
          <cell r="E1748" t="str">
            <v>582.26</v>
          </cell>
          <cell r="F1748" t="str">
            <v xml:space="preserve">67643 </v>
          </cell>
        </row>
        <row r="1749">
          <cell r="C1749" t="str">
            <v>575.44</v>
          </cell>
          <cell r="E1749" t="str">
            <v>582.26</v>
          </cell>
          <cell r="F1749" t="str">
            <v xml:space="preserve">67644 </v>
          </cell>
        </row>
        <row r="1750">
          <cell r="C1750" t="str">
            <v>575.45</v>
          </cell>
          <cell r="E1750" t="str">
            <v>582.26</v>
          </cell>
          <cell r="F1750" t="str">
            <v xml:space="preserve">67645 </v>
          </cell>
        </row>
        <row r="1751">
          <cell r="C1751" t="str">
            <v>575.93</v>
          </cell>
          <cell r="E1751" t="str">
            <v>582.26</v>
          </cell>
          <cell r="F1751" t="str">
            <v>67811 Iron and nonalloy steel wire, under .25% (wt.) carbon</v>
          </cell>
        </row>
        <row r="1752">
          <cell r="C1752" t="str">
            <v>575.96</v>
          </cell>
          <cell r="E1752" t="str">
            <v>582.28</v>
          </cell>
          <cell r="F1752" t="str">
            <v>67821 Stainless steel wire</v>
          </cell>
        </row>
        <row r="1753">
          <cell r="C1753" t="str">
            <v>575.96</v>
          </cell>
          <cell r="E1753" t="str">
            <v>582.28</v>
          </cell>
          <cell r="F1753" t="str">
            <v>67829 Alloy steel (except stainless) wire</v>
          </cell>
        </row>
        <row r="1754">
          <cell r="C1754" t="str">
            <v>575.51</v>
          </cell>
          <cell r="E1754" t="str">
            <v>582.28</v>
          </cell>
          <cell r="F1754" t="str">
            <v>67646 Alloy steel n.e.s. bars and rods, forged (except high speed and silico-man ganese steel)</v>
          </cell>
        </row>
        <row r="1755">
          <cell r="C1755" t="str">
            <v>575.52</v>
          </cell>
          <cell r="E1755" t="str">
            <v>582.29</v>
          </cell>
          <cell r="F1755" t="str">
            <v>67647 Alloy steel n.e.s. bars and rods, n.e.s. (except high speed and silico-manganes steel) including further worked than cold-formed or cold-finished</v>
          </cell>
        </row>
        <row r="1756">
          <cell r="C1756" t="str">
            <v>575.53</v>
          </cell>
          <cell r="E1756" t="str">
            <v>582.29</v>
          </cell>
          <cell r="F1756" t="str">
            <v>67648 Hollow drill steel bars and rods (alloy and nonalloy steel)</v>
          </cell>
        </row>
        <row r="1757">
          <cell r="C1757" t="str">
            <v>575.54</v>
          </cell>
          <cell r="E1757" t="str">
            <v>582.29</v>
          </cell>
          <cell r="F1757" t="str">
            <v>67681 Iron and nonalloy steel u, i, h, l and t sections, under 80 mm high, hot-rolled, hot-drawn or extruded</v>
          </cell>
        </row>
        <row r="1758">
          <cell r="C1758" t="str">
            <v>575.54</v>
          </cell>
          <cell r="E1758" t="str">
            <v>582.29</v>
          </cell>
          <cell r="F1758" t="str">
            <v>67682 Iron and nonalloy steel u, i, h, l and t sections, not under 80 mm high, hot-rolled, hot-drawn or extruded</v>
          </cell>
        </row>
        <row r="1759">
          <cell r="C1759" t="str">
            <v>575.59</v>
          </cell>
          <cell r="E1759" t="str">
            <v>582.29</v>
          </cell>
          <cell r="F1759" t="str">
            <v>67683 Iron and nonalloy steel angles, shapes and sections, n.e.s., hot-rolled, hot-drawn or extruded</v>
          </cell>
        </row>
        <row r="1760">
          <cell r="C1760" t="str">
            <v>575.94</v>
          </cell>
          <cell r="E1760" t="str">
            <v>582.91</v>
          </cell>
          <cell r="F1760" t="str">
            <v>67812 Iron and nonalloy steel wire, not under .25% (wt.) but under .6% (wt.) carbon</v>
          </cell>
        </row>
        <row r="1761">
          <cell r="C1761" t="str">
            <v>575.95</v>
          </cell>
          <cell r="E1761" t="str">
            <v>582.91</v>
          </cell>
          <cell r="F1761" t="str">
            <v>67813 Iron and nonalloy steel wire, not under .6% (wt.) carbon</v>
          </cell>
        </row>
        <row r="1762">
          <cell r="C1762" t="str">
            <v>575.97</v>
          </cell>
          <cell r="E1762" t="str">
            <v>582.91</v>
          </cell>
          <cell r="F1762" t="str">
            <v>67911 Cast iron seamless tubes, pipes and hollow profiles</v>
          </cell>
        </row>
        <row r="1763">
          <cell r="C1763" t="str">
            <v>579.1</v>
          </cell>
          <cell r="E1763" t="str">
            <v>582.91</v>
          </cell>
          <cell r="F1763" t="str">
            <v>67912 Iron (except cast) and steel seamless line pipe used for oil and gas pipelines</v>
          </cell>
        </row>
        <row r="1764">
          <cell r="C1764" t="str">
            <v>579.2</v>
          </cell>
          <cell r="E1764" t="str">
            <v>582.91</v>
          </cell>
          <cell r="F1764" t="str">
            <v>67913 Casing, tubing and drill pipe, of a kind used in drilling for oil or gas, of iron (other than cast iron)</v>
          </cell>
        </row>
        <row r="1765">
          <cell r="C1765" t="str">
            <v>579.3</v>
          </cell>
          <cell r="E1765" t="str">
            <v>582.99</v>
          </cell>
          <cell r="F1765" t="str">
            <v>67914 Iron (except cast) and nonalloy steel seamless tubes, pipes and hollow profiles, n.e.s. of circular cross-section</v>
          </cell>
        </row>
        <row r="1766">
          <cell r="C1766" t="str">
            <v>579.9</v>
          </cell>
          <cell r="E1766" t="str">
            <v>893.21</v>
          </cell>
          <cell r="F1766" t="str">
            <v>67915 Stainless steel seamless tubes, pipes and hollow profiles, n.e.s. of circular cross-section</v>
          </cell>
        </row>
        <row r="1767">
          <cell r="C1767" t="str">
            <v>583.1</v>
          </cell>
          <cell r="E1767" t="str">
            <v>893.21</v>
          </cell>
          <cell r="F1767" t="str">
            <v>68272 Copper tube and pipe fittings (e.g. couplings, elbows and sleeves)</v>
          </cell>
        </row>
        <row r="1768">
          <cell r="C1768" t="str">
            <v>583.2</v>
          </cell>
          <cell r="E1768" t="str">
            <v>893.21</v>
          </cell>
          <cell r="F1768" t="str">
            <v>68311 Nickel, unwrought (not alloyed)</v>
          </cell>
        </row>
        <row r="1769">
          <cell r="C1769" t="str">
            <v>583.9</v>
          </cell>
          <cell r="E1769" t="str">
            <v>893.19</v>
          </cell>
          <cell r="F1769" t="str">
            <v>68312 Nickle alloys, unwrought</v>
          </cell>
        </row>
        <row r="1770">
          <cell r="C1770" t="str">
            <v>581.1</v>
          </cell>
          <cell r="E1770" t="str">
            <v>893.11</v>
          </cell>
          <cell r="F1770" t="str">
            <v>67916 Alloy steel (except stainless) seamless tubes, pipes and hollow profiles, n.e.s. of circular cross-section</v>
          </cell>
        </row>
        <row r="1771">
          <cell r="C1771" t="str">
            <v>581.2</v>
          </cell>
          <cell r="E1771" t="str">
            <v>893.11</v>
          </cell>
          <cell r="F1771" t="str">
            <v>67917 Iron and steel seamless tubes, pipes and hollow profiles, n.e.s.</v>
          </cell>
        </row>
        <row r="1772">
          <cell r="C1772" t="str">
            <v>581.2</v>
          </cell>
          <cell r="E1772" t="str">
            <v>893.19</v>
          </cell>
          <cell r="F1772" t="str">
            <v>67931 Iron and steel line pipe, other than seamless, internal and external circular cross-sections, external diameter over 406.4 mm, for oil etc. pipelines</v>
          </cell>
        </row>
        <row r="1773">
          <cell r="C1773" t="str">
            <v>581.2</v>
          </cell>
          <cell r="E1773" t="str">
            <v>893.19</v>
          </cell>
          <cell r="F1773" t="str">
            <v>67932 Iron and steel casing of a kind used in drilling for oil or gas</v>
          </cell>
        </row>
        <row r="1774">
          <cell r="C1774" t="str">
            <v>581.2</v>
          </cell>
          <cell r="E1774" t="str">
            <v>893.19</v>
          </cell>
          <cell r="F1774" t="str">
            <v>67933 Iron and steel welded tubes and pipes, n.e.s., internal and external circular cross-sections, external diameter over 406.4 mm</v>
          </cell>
        </row>
        <row r="1775">
          <cell r="C1775" t="str">
            <v>581.3</v>
          </cell>
          <cell r="E1775" t="str">
            <v>893.19</v>
          </cell>
          <cell r="F1775" t="str">
            <v>67939 Iron and steel tubes and pipes, other than seamless, n.e.s., internal and external circular cross-sections, external diameter over 406.4 mm</v>
          </cell>
        </row>
        <row r="1776">
          <cell r="C1776" t="str">
            <v>581.4</v>
          </cell>
          <cell r="E1776" t="str">
            <v>893.32</v>
          </cell>
          <cell r="F1776" t="str">
            <v>67941 Iron and steel line pipe used for oil or gas pipelines, n.e.s.</v>
          </cell>
        </row>
        <row r="1777">
          <cell r="C1777" t="str">
            <v>581.5</v>
          </cell>
          <cell r="E1777" t="str">
            <v>893.32</v>
          </cell>
          <cell r="F1777" t="str">
            <v>67942 Iron and steel casing and tubing, used in drilling for oil or gas</v>
          </cell>
        </row>
        <row r="1778">
          <cell r="C1778" t="str">
            <v>581.6</v>
          </cell>
          <cell r="E1778" t="str">
            <v>893.29</v>
          </cell>
          <cell r="F1778" t="str">
            <v>67943 Iron and steel welded tubing and pipe, of circular cross-section, n.e.s.</v>
          </cell>
        </row>
        <row r="1779">
          <cell r="C1779" t="str">
            <v>581.7</v>
          </cell>
          <cell r="E1779" t="str">
            <v>893.29</v>
          </cell>
          <cell r="F1779" t="str">
            <v>67944 Iron and steel welded tubing and pipe, of noncircular cross-section, n.e.s.</v>
          </cell>
        </row>
        <row r="1780">
          <cell r="C1780" t="str">
            <v>893.31</v>
          </cell>
          <cell r="E1780" t="str">
            <v>893.29</v>
          </cell>
        </row>
        <row r="1781">
          <cell r="C1781" t="str">
            <v>893.31</v>
          </cell>
          <cell r="E1781" t="str">
            <v>893.29</v>
          </cell>
        </row>
        <row r="1782">
          <cell r="C1782" t="str">
            <v>582.11</v>
          </cell>
          <cell r="E1782" t="str">
            <v>893.94</v>
          </cell>
          <cell r="F1782" t="str">
            <v>67949 Iron and steel tubes, pipes and hollow profiles, n.e.s.</v>
          </cell>
        </row>
        <row r="1783">
          <cell r="C1783" t="str">
            <v>582.19</v>
          </cell>
          <cell r="E1783" t="str">
            <v>848.21</v>
          </cell>
          <cell r="F1783" t="str">
            <v>67951 Cast iron nonmalleable cast fittings</v>
          </cell>
        </row>
        <row r="1784">
          <cell r="C1784" t="str">
            <v>582.21</v>
          </cell>
          <cell r="E1784" t="str">
            <v>893.95</v>
          </cell>
          <cell r="F1784" t="str">
            <v>67952 Iron and steel cast fittings, except of nonmalleable cast iron</v>
          </cell>
        </row>
        <row r="1785">
          <cell r="C1785" t="str">
            <v>582.22</v>
          </cell>
          <cell r="E1785" t="str">
            <v>893.99</v>
          </cell>
          <cell r="F1785" t="str">
            <v>67953 Stainless steel flanges</v>
          </cell>
        </row>
        <row r="1786">
          <cell r="C1786" t="str">
            <v>582.23</v>
          </cell>
          <cell r="E1786" t="str">
            <v>893.99</v>
          </cell>
          <cell r="F1786" t="str">
            <v>67954 Stainless steel threaded elbows, bends and sleeves</v>
          </cell>
        </row>
        <row r="1787">
          <cell r="C1787" t="str">
            <v>582.24</v>
          </cell>
          <cell r="E1787" t="str">
            <v>231.1</v>
          </cell>
          <cell r="F1787" t="str">
            <v>67955 Stainless steel butt welded fittings</v>
          </cell>
        </row>
        <row r="1788">
          <cell r="C1788" t="str">
            <v>582.24</v>
          </cell>
          <cell r="E1788" t="str">
            <v>231.21</v>
          </cell>
          <cell r="F1788" t="str">
            <v>67956 Stainless steel tube and pipe fittings, n.e.s.</v>
          </cell>
        </row>
        <row r="1789">
          <cell r="C1789" t="str">
            <v>582.25</v>
          </cell>
          <cell r="E1789" t="str">
            <v>231.25</v>
          </cell>
          <cell r="F1789" t="str">
            <v>67959 Iron and steel tube and pipe fittings, n.e.s.</v>
          </cell>
        </row>
        <row r="1790">
          <cell r="C1790" t="str">
            <v>582.25</v>
          </cell>
          <cell r="E1790" t="str">
            <v>231.29</v>
          </cell>
          <cell r="F1790" t="str">
            <v>68112 Silver clad base metals, not further worked than semimanufactured</v>
          </cell>
        </row>
        <row r="1791">
          <cell r="C1791" t="str">
            <v>582.26</v>
          </cell>
          <cell r="E1791" t="str">
            <v>231.3</v>
          </cell>
          <cell r="F1791" t="str">
            <v>68113 Silver (including gold and platinum plated silver), unwrought</v>
          </cell>
        </row>
        <row r="1792">
          <cell r="C1792" t="str">
            <v>582.26</v>
          </cell>
          <cell r="E1792" t="str">
            <v>232.11</v>
          </cell>
          <cell r="F1792" t="str">
            <v>68114 Silver (including gold and platinum plated silver), in semimanufactured or powdered form</v>
          </cell>
        </row>
        <row r="1793">
          <cell r="C1793" t="str">
            <v>582.26</v>
          </cell>
          <cell r="E1793" t="str">
            <v>232.11</v>
          </cell>
          <cell r="F1793" t="str">
            <v>68122 Platinum (including other platinum group metals) plated base metal, silver or gold, not further worked than semimanufactured</v>
          </cell>
        </row>
        <row r="1794">
          <cell r="C1794" t="str">
            <v>582.26</v>
          </cell>
          <cell r="E1794" t="str">
            <v>232.12</v>
          </cell>
          <cell r="F1794" t="str">
            <v>68123 Platinum and platinum alloys, unwrought or in powder form</v>
          </cell>
        </row>
        <row r="1795">
          <cell r="C1795" t="str">
            <v>582.28</v>
          </cell>
          <cell r="E1795" t="str">
            <v>232.13</v>
          </cell>
          <cell r="F1795" t="str">
            <v>68125 Platinum and other platinum group metals and alloys thereof, in semimanufactured forms, n.e.s.</v>
          </cell>
        </row>
        <row r="1796">
          <cell r="C1796" t="str">
            <v>582.27</v>
          </cell>
          <cell r="E1796" t="str">
            <v>232.13</v>
          </cell>
          <cell r="F1796" t="str">
            <v>68124 Platinum group (except platinum) metals and alloys, unwrought or in powder form</v>
          </cell>
        </row>
        <row r="1797">
          <cell r="C1797" t="str">
            <v>582.28</v>
          </cell>
          <cell r="E1797" t="str">
            <v>232.14</v>
          </cell>
          <cell r="F1797" t="str">
            <v>68211 Unrefined copper (including blister copper but excluding cement copper); copper anodes for electrolytic refining</v>
          </cell>
        </row>
        <row r="1798">
          <cell r="C1798" t="str">
            <v>582.28</v>
          </cell>
          <cell r="E1798" t="str">
            <v>232.14</v>
          </cell>
          <cell r="F1798" t="str">
            <v>68212 Refined copper</v>
          </cell>
        </row>
        <row r="1799">
          <cell r="C1799" t="str">
            <v>582.29</v>
          </cell>
          <cell r="E1799" t="str">
            <v>232.15</v>
          </cell>
          <cell r="F1799" t="str">
            <v>68213 Master copper alloys</v>
          </cell>
        </row>
        <row r="1800">
          <cell r="C1800" t="str">
            <v>582.29</v>
          </cell>
          <cell r="E1800" t="str">
            <v>232.15</v>
          </cell>
          <cell r="F1800" t="str">
            <v>68214 Copper alloys other than master alloys</v>
          </cell>
        </row>
        <row r="1801">
          <cell r="C1801" t="str">
            <v>582.29</v>
          </cell>
          <cell r="E1801" t="str">
            <v>232.16</v>
          </cell>
          <cell r="F1801" t="str">
            <v>68231 Refined copper bars, rods and profiles</v>
          </cell>
        </row>
        <row r="1802">
          <cell r="C1802" t="str">
            <v>582.29</v>
          </cell>
          <cell r="E1802" t="str">
            <v>232.17</v>
          </cell>
          <cell r="F1802" t="str">
            <v>68232 Copper alloy bars, rods and profiles</v>
          </cell>
        </row>
        <row r="1803">
          <cell r="C1803" t="str">
            <v>582.29</v>
          </cell>
          <cell r="E1803" t="str">
            <v>232.18</v>
          </cell>
          <cell r="F1803" t="str">
            <v>68241 Refined copper wire</v>
          </cell>
        </row>
        <row r="1804">
          <cell r="C1804" t="str">
            <v>582.91</v>
          </cell>
          <cell r="E1804" t="str">
            <v>232.19</v>
          </cell>
          <cell r="F1804" t="str">
            <v>68242 Copper alloy wire</v>
          </cell>
        </row>
        <row r="1805">
          <cell r="C1805" t="str">
            <v>582.91</v>
          </cell>
          <cell r="E1805" t="str">
            <v>232.19</v>
          </cell>
          <cell r="F1805" t="str">
            <v>68251 Refined copper plates, sheets and strip, over .15 mm thick</v>
          </cell>
        </row>
        <row r="1806">
          <cell r="C1806" t="str">
            <v>582.91</v>
          </cell>
          <cell r="E1806" t="str">
            <v>232.21</v>
          </cell>
          <cell r="F1806" t="str">
            <v>68252 Copper alloy plates, sheets and strip, over .15 mm thick</v>
          </cell>
        </row>
        <row r="1807">
          <cell r="C1807" t="str">
            <v>582.91</v>
          </cell>
          <cell r="E1807" t="str">
            <v>232.22</v>
          </cell>
          <cell r="F1807" t="str">
            <v>68261 Copper foil (whether or not printed or backed with material) not over .15 mm thick (excluding any backing)</v>
          </cell>
        </row>
        <row r="1808">
          <cell r="C1808" t="str">
            <v>582.91</v>
          </cell>
          <cell r="E1808" t="str">
            <v>621.11</v>
          </cell>
          <cell r="F1808" t="str">
            <v>68262 Copper powders and flakes</v>
          </cell>
        </row>
        <row r="1809">
          <cell r="C1809" t="str">
            <v>582.99</v>
          </cell>
          <cell r="E1809" t="str">
            <v>621.12</v>
          </cell>
          <cell r="F1809" t="str">
            <v>68271 Copper tubes and pipes</v>
          </cell>
        </row>
        <row r="1810">
          <cell r="C1810" t="str">
            <v>893.21</v>
          </cell>
          <cell r="E1810" t="str">
            <v>621.19</v>
          </cell>
        </row>
        <row r="1811">
          <cell r="C1811" t="str">
            <v>893.21</v>
          </cell>
          <cell r="E1811" t="str">
            <v>621.19</v>
          </cell>
        </row>
        <row r="1812">
          <cell r="C1812" t="str">
            <v>893.21</v>
          </cell>
          <cell r="E1812" t="str">
            <v>621.21</v>
          </cell>
        </row>
        <row r="1813">
          <cell r="C1813" t="str">
            <v>893.19</v>
          </cell>
          <cell r="E1813" t="str">
            <v>621.29</v>
          </cell>
        </row>
        <row r="1814">
          <cell r="C1814" t="str">
            <v>893.11</v>
          </cell>
          <cell r="E1814" t="str">
            <v>621.31</v>
          </cell>
        </row>
        <row r="1815">
          <cell r="C1815" t="str">
            <v>893.11</v>
          </cell>
          <cell r="E1815" t="str">
            <v>621.32</v>
          </cell>
        </row>
        <row r="1816">
          <cell r="C1816" t="str">
            <v>893.19</v>
          </cell>
          <cell r="E1816" t="str">
            <v>621.32</v>
          </cell>
        </row>
        <row r="1817">
          <cell r="C1817" t="str">
            <v>893.19</v>
          </cell>
          <cell r="E1817" t="str">
            <v>621.33</v>
          </cell>
        </row>
        <row r="1818">
          <cell r="C1818" t="str">
            <v>893.19</v>
          </cell>
          <cell r="E1818" t="str">
            <v>621.33</v>
          </cell>
        </row>
        <row r="1819">
          <cell r="C1819" t="str">
            <v>893.19</v>
          </cell>
          <cell r="E1819" t="str">
            <v>621.41</v>
          </cell>
        </row>
        <row r="1820">
          <cell r="C1820" t="str">
            <v>893.32</v>
          </cell>
          <cell r="E1820" t="str">
            <v>621.45</v>
          </cell>
        </row>
        <row r="1821">
          <cell r="C1821" t="str">
            <v>893.32</v>
          </cell>
          <cell r="E1821" t="str">
            <v>621.42</v>
          </cell>
        </row>
        <row r="1822">
          <cell r="C1822" t="str">
            <v>893.29</v>
          </cell>
          <cell r="E1822" t="str">
            <v>621.45</v>
          </cell>
        </row>
        <row r="1823">
          <cell r="C1823" t="str">
            <v>893.29</v>
          </cell>
          <cell r="E1823" t="str">
            <v>621.43</v>
          </cell>
        </row>
        <row r="1824">
          <cell r="C1824" t="str">
            <v>893.29</v>
          </cell>
          <cell r="E1824" t="str">
            <v>621.45</v>
          </cell>
        </row>
        <row r="1825">
          <cell r="C1825" t="str">
            <v>893.29</v>
          </cell>
          <cell r="E1825" t="str">
            <v>621.44</v>
          </cell>
        </row>
        <row r="1826">
          <cell r="C1826" t="str">
            <v>893.94</v>
          </cell>
          <cell r="E1826" t="str">
            <v>621.45</v>
          </cell>
        </row>
        <row r="1827">
          <cell r="C1827" t="str">
            <v>848.21</v>
          </cell>
          <cell r="E1827" t="str">
            <v>629.22</v>
          </cell>
        </row>
        <row r="1828">
          <cell r="C1828" t="str">
            <v>893.95</v>
          </cell>
          <cell r="E1828" t="str">
            <v>629.22</v>
          </cell>
        </row>
        <row r="1829">
          <cell r="C1829" t="str">
            <v>893.99</v>
          </cell>
          <cell r="E1829" t="str">
            <v>629.22</v>
          </cell>
        </row>
        <row r="1830">
          <cell r="C1830" t="str">
            <v>893.99</v>
          </cell>
          <cell r="E1830" t="str">
            <v>629.21</v>
          </cell>
        </row>
        <row r="1831">
          <cell r="C1831" t="str">
            <v>231.1</v>
          </cell>
          <cell r="E1831" t="str">
            <v>629.21</v>
          </cell>
          <cell r="F1831" t="str">
            <v>32210 Briquettes, ovoids and similar solid fuels manufactured from coal</v>
          </cell>
        </row>
        <row r="1832">
          <cell r="C1832" t="str">
            <v>231.21</v>
          </cell>
          <cell r="E1832" t="str">
            <v>629.21</v>
          </cell>
          <cell r="F1832" t="str">
            <v>32221 Lignite (excluding jet), pulverized or not, but not agglomerated</v>
          </cell>
        </row>
        <row r="1833">
          <cell r="C1833" t="str">
            <v>231.25</v>
          </cell>
          <cell r="E1833" t="str">
            <v>629.21</v>
          </cell>
          <cell r="F1833" t="str">
            <v>32222 Lignite (excluding jet), pulverized or not, agglomerated</v>
          </cell>
        </row>
        <row r="1834">
          <cell r="C1834" t="str">
            <v>231.29</v>
          </cell>
          <cell r="E1834" t="str">
            <v>629.21</v>
          </cell>
          <cell r="F1834" t="str">
            <v>32230 Peat (including peat litter), agglomerated or not</v>
          </cell>
        </row>
        <row r="1835">
          <cell r="C1835" t="str">
            <v>231.3</v>
          </cell>
          <cell r="E1835" t="str">
            <v>629.21</v>
          </cell>
          <cell r="F1835" t="str">
            <v>32500 Coke and semicoke (including char) of coal, of lignite or of peat, agglomerated or not; retort carbon</v>
          </cell>
        </row>
        <row r="1836">
          <cell r="C1836" t="str">
            <v>232.11</v>
          </cell>
          <cell r="E1836" t="str">
            <v>629.21</v>
          </cell>
          <cell r="F1836" t="str">
            <v>33300 Petroleum oils and oils from bituminous minerals, crude</v>
          </cell>
        </row>
        <row r="1837">
          <cell r="C1837" t="str">
            <v>232.11</v>
          </cell>
          <cell r="E1837" t="str">
            <v>625.1</v>
          </cell>
          <cell r="F1837" t="str">
            <v>33400 Petroleum products,refined</v>
          </cell>
        </row>
        <row r="1838">
          <cell r="C1838" t="str">
            <v>232.12</v>
          </cell>
          <cell r="E1838" t="str">
            <v>625.2</v>
          </cell>
          <cell r="F1838" t="str">
            <v>33411 Gasoline including aviation (except jet) fuel</v>
          </cell>
        </row>
        <row r="1839">
          <cell r="C1839" t="str">
            <v>232.13</v>
          </cell>
          <cell r="E1839" t="str">
            <v>625.3</v>
          </cell>
          <cell r="F1839" t="str">
            <v>33412 Jet fuel (gasoline type)</v>
          </cell>
        </row>
        <row r="1840">
          <cell r="C1840" t="str">
            <v>232.13</v>
          </cell>
          <cell r="E1840" t="str">
            <v>625.41</v>
          </cell>
          <cell r="F1840" t="str">
            <v>33419 Light oils from petroleum or bituminous minerals (other than crude), and products therefrom containing 70% (by wt) or more of these light oils, n.e.s.</v>
          </cell>
        </row>
        <row r="1841">
          <cell r="C1841" t="str">
            <v>232.14</v>
          </cell>
          <cell r="E1841" t="str">
            <v>625.42</v>
          </cell>
          <cell r="F1841" t="str">
            <v>33421 Kerosene, including kerosene type jet fuel</v>
          </cell>
        </row>
        <row r="1842">
          <cell r="C1842" t="str">
            <v>232.14</v>
          </cell>
          <cell r="E1842" t="str">
            <v>625.51</v>
          </cell>
          <cell r="F1842" t="str">
            <v>33429 Medium oils from petroleum or bituminous minerals (other than crude), and products therefrom containing 70% (wt) or more of these medium oils, n.e.s.</v>
          </cell>
        </row>
        <row r="1843">
          <cell r="C1843" t="str">
            <v>232.15</v>
          </cell>
          <cell r="E1843" t="str">
            <v>625.51</v>
          </cell>
          <cell r="F1843" t="str">
            <v>33430 Gas oils</v>
          </cell>
        </row>
        <row r="1844">
          <cell r="C1844" t="str">
            <v>232.15</v>
          </cell>
          <cell r="E1844" t="str">
            <v>625.51</v>
          </cell>
          <cell r="F1844" t="str">
            <v>33440 Fuel oils, n.e.s.</v>
          </cell>
        </row>
        <row r="1845">
          <cell r="C1845" t="str">
            <v>232.16</v>
          </cell>
          <cell r="E1845" t="str">
            <v>625.51</v>
          </cell>
          <cell r="F1845" t="str">
            <v>33450 Lubricating oils from petroleum or bituminous minerals (other than crude), and products therefrom containing 70% (wt) or more of these oils, n.e.s.</v>
          </cell>
        </row>
        <row r="1846">
          <cell r="C1846" t="str">
            <v>232.17</v>
          </cell>
          <cell r="E1846" t="str">
            <v>625.59</v>
          </cell>
          <cell r="F1846" t="str">
            <v>33511 Petroleum jelly (petrolatum)</v>
          </cell>
        </row>
        <row r="1847">
          <cell r="C1847" t="str">
            <v>232.18</v>
          </cell>
          <cell r="E1847" t="str">
            <v>625.59</v>
          </cell>
          <cell r="F1847" t="str">
            <v>33512 Paraffin wax, microcrystalline petroleum wax, slack wax, ozokerite, lignite wax, peat wax etc., whether or not colored</v>
          </cell>
        </row>
        <row r="1848">
          <cell r="C1848" t="str">
            <v>232.19</v>
          </cell>
          <cell r="E1848" t="str">
            <v>625.59</v>
          </cell>
          <cell r="F1848" t="str">
            <v>33521 Tars distilled from coal, lignite, peat or other mineral tars, including partially distilled and reconstituted tars</v>
          </cell>
        </row>
        <row r="1849">
          <cell r="C1849" t="str">
            <v>232.19</v>
          </cell>
          <cell r="E1849" t="str">
            <v>625.59</v>
          </cell>
          <cell r="F1849" t="str">
            <v>33522 Benzene</v>
          </cell>
        </row>
        <row r="1850">
          <cell r="C1850" t="str">
            <v>232.21</v>
          </cell>
          <cell r="E1850" t="str">
            <v>625.92</v>
          </cell>
          <cell r="F1850" t="str">
            <v>33523 Toluene</v>
          </cell>
        </row>
        <row r="1851">
          <cell r="C1851" t="str">
            <v>232.22</v>
          </cell>
          <cell r="E1851" t="str">
            <v>625.92</v>
          </cell>
          <cell r="F1851" t="str">
            <v>33524 Xylene</v>
          </cell>
        </row>
        <row r="1852">
          <cell r="C1852" t="str">
            <v>621.11</v>
          </cell>
          <cell r="E1852" t="str">
            <v>625.92</v>
          </cell>
          <cell r="F1852" t="str">
            <v>69917 Mountings, fittings and similar articles for furniture, n.e.s., of base metal</v>
          </cell>
        </row>
        <row r="1853">
          <cell r="C1853" t="str">
            <v>621.12</v>
          </cell>
          <cell r="E1853" t="str">
            <v>625.92</v>
          </cell>
          <cell r="F1853" t="str">
            <v>69919 Mountings, fittings and similar articles, n.e.s., of base metal; hat racks and pegs, brackets, etc., of base metal; base metal automatic door closures</v>
          </cell>
        </row>
        <row r="1854">
          <cell r="C1854" t="str">
            <v>621.19</v>
          </cell>
          <cell r="E1854" t="str">
            <v>625.93</v>
          </cell>
          <cell r="F1854" t="str">
            <v>69921 Skid chain, of iron or steel</v>
          </cell>
        </row>
        <row r="1855">
          <cell r="C1855" t="str">
            <v>621.19</v>
          </cell>
          <cell r="E1855" t="str">
            <v>625.94</v>
          </cell>
          <cell r="F1855" t="str">
            <v>69922 Chain, n.e.s., of iron or steel</v>
          </cell>
        </row>
        <row r="1856">
          <cell r="C1856" t="str">
            <v>621.21</v>
          </cell>
          <cell r="E1856" t="str">
            <v>625.91</v>
          </cell>
          <cell r="F1856" t="str">
            <v>69931 Sewing and knitting needles, bodkins, crochet hooks, embroidery stilettos, etc. for hand use, of iron or steel</v>
          </cell>
        </row>
        <row r="1857">
          <cell r="C1857" t="str">
            <v>621.29</v>
          </cell>
          <cell r="E1857" t="str">
            <v>625.91</v>
          </cell>
          <cell r="F1857" t="str">
            <v>69932 Safety pins and other pins, of iron or steel, n.e.s</v>
          </cell>
        </row>
        <row r="1858">
          <cell r="C1858" t="str">
            <v>621.31</v>
          </cell>
          <cell r="E1858" t="str">
            <v>625.91</v>
          </cell>
          <cell r="F1858" t="str">
            <v>69933 Clasps, buckles, hooks, eyes, etc. of base metal for clothing, handbags, awnings, etc.; base metal tubular etc. rivets; base metal beads and spangles</v>
          </cell>
        </row>
        <row r="1859">
          <cell r="C1859" t="str">
            <v>621.32</v>
          </cell>
          <cell r="E1859" t="str">
            <v>629.11</v>
          </cell>
          <cell r="F1859" t="str">
            <v>69941 Springs and leaves for springs, of iron or steel</v>
          </cell>
        </row>
        <row r="1860">
          <cell r="C1860" t="str">
            <v>621.32</v>
          </cell>
          <cell r="E1860" t="str">
            <v>629.19</v>
          </cell>
          <cell r="F1860" t="str">
            <v>69942 Springs, of copper</v>
          </cell>
        </row>
        <row r="1861">
          <cell r="C1861" t="str">
            <v>621.33</v>
          </cell>
          <cell r="E1861" t="str">
            <v>848.22</v>
          </cell>
          <cell r="F1861" t="str">
            <v>69951 Flexible tubing of base metal, with or without fittings</v>
          </cell>
        </row>
        <row r="1862">
          <cell r="C1862" t="str">
            <v>621.33</v>
          </cell>
          <cell r="E1862" t="str">
            <v>848.22</v>
          </cell>
          <cell r="F1862" t="str">
            <v>69952 Bells, gongs, and the like, nonelectric, and parts thereof, of base metal</v>
          </cell>
        </row>
        <row r="1863">
          <cell r="C1863" t="str">
            <v>621.41</v>
          </cell>
          <cell r="E1863" t="str">
            <v>848.29</v>
          </cell>
          <cell r="F1863" t="str">
            <v>69953 Stoppers, caps, lids, etc., capsules for bottles, threaded bungs, bung covers, seals, etc., of base metal</v>
          </cell>
        </row>
        <row r="1864">
          <cell r="C1864" t="str">
            <v>621.45</v>
          </cell>
          <cell r="E1864" t="str">
            <v>629.92</v>
          </cell>
          <cell r="F1864" t="str">
            <v>69962 Cast articles of nonmalleable cast iron, n.e.s.</v>
          </cell>
        </row>
        <row r="1865">
          <cell r="C1865" t="str">
            <v>621.42</v>
          </cell>
          <cell r="E1865" t="str">
            <v>629.99</v>
          </cell>
          <cell r="F1865" t="str">
            <v>69954 Sign, name, address and similar plates, numbers, letters and other symbols, of base metal (excluding articles and parts for lighting fixtures, etc.)</v>
          </cell>
        </row>
        <row r="1866">
          <cell r="C1866" t="str">
            <v>621.45</v>
          </cell>
          <cell r="E1866" t="str">
            <v>629.99</v>
          </cell>
          <cell r="F1866" t="str">
            <v>69963 Cast articles of malleable cast iron or steel, n.e.s.</v>
          </cell>
        </row>
        <row r="1867">
          <cell r="C1867" t="str">
            <v>621.43</v>
          </cell>
          <cell r="E1867" t="str">
            <v>629.99</v>
          </cell>
          <cell r="F1867" t="str">
            <v>69955 Wire, rods, electrodes, etc., of base metal or of metal carbides, flux coated for soldering, etc,; agglomerated base metal powder for metal spraying</v>
          </cell>
        </row>
        <row r="1868">
          <cell r="C1868" t="str">
            <v>621.45</v>
          </cell>
          <cell r="E1868" t="str">
            <v>629.99</v>
          </cell>
          <cell r="F1868" t="str">
            <v>69965 Articles of iron or steel, forged or stamped, but not further worked, n.e.s.</v>
          </cell>
        </row>
        <row r="1869">
          <cell r="C1869" t="str">
            <v>621.44</v>
          </cell>
          <cell r="E1869" t="str">
            <v>629.99</v>
          </cell>
          <cell r="F1869" t="str">
            <v>69961 Anchors, grapnels and parts thereof, of iron or steel</v>
          </cell>
        </row>
        <row r="1870">
          <cell r="C1870" t="str">
            <v>621.45</v>
          </cell>
          <cell r="E1870" t="str">
            <v>629.99</v>
          </cell>
          <cell r="F1870" t="str">
            <v>69967 Articles of iron or steel wire, n.e.s.</v>
          </cell>
        </row>
        <row r="1871">
          <cell r="C1871" t="str">
            <v>629.29</v>
          </cell>
          <cell r="E1871" t="str">
            <v>629.91</v>
          </cell>
          <cell r="F1871" t="str">
            <v>71319 Parts, n.e.s., of spark-ignition reciprocating or rotary combustion piston engines for aircraft</v>
          </cell>
        </row>
        <row r="1872">
          <cell r="C1872" t="str">
            <v>629.29</v>
          </cell>
          <cell r="E1872" t="str">
            <v>211.21</v>
          </cell>
          <cell r="F1872" t="str">
            <v>71321 Reciprocating piston engines of a cylinder capacity not exceeding 1,000 cc</v>
          </cell>
        </row>
        <row r="1873">
          <cell r="C1873" t="str">
            <v>629.29</v>
          </cell>
          <cell r="E1873" t="str">
            <v>211.29</v>
          </cell>
          <cell r="F1873" t="str">
            <v>71322 Reciprocating piston engines of a cylinder capacity exceeding 1,000 cc</v>
          </cell>
        </row>
        <row r="1874">
          <cell r="C1874" t="str">
            <v>629.29</v>
          </cell>
          <cell r="E1874" t="str">
            <v>211.29</v>
          </cell>
          <cell r="F1874" t="str">
            <v>71323 Compression-ignition engines (diesel or semi-diesel), for road vehicles, etc.</v>
          </cell>
        </row>
        <row r="1875">
          <cell r="C1875" t="str">
            <v>629.21</v>
          </cell>
          <cell r="E1875" t="str">
            <v>211.6</v>
          </cell>
          <cell r="F1875" t="str">
            <v>71211 Steam and other vapor turbines for marine propulsion</v>
          </cell>
        </row>
        <row r="1876">
          <cell r="C1876" t="str">
            <v>629.21</v>
          </cell>
          <cell r="E1876" t="str">
            <v>211.7</v>
          </cell>
          <cell r="F1876" t="str">
            <v>71219 Steam and other vapor turbines, n.e.s.</v>
          </cell>
        </row>
        <row r="1877">
          <cell r="C1877" t="str">
            <v>629.21</v>
          </cell>
          <cell r="E1877" t="str">
            <v>211.7</v>
          </cell>
          <cell r="F1877" t="str">
            <v>71280 Parts for steam turbines and other vapor turbines</v>
          </cell>
        </row>
        <row r="1878">
          <cell r="C1878" t="str">
            <v>629.21</v>
          </cell>
          <cell r="E1878" t="str">
            <v>211.99</v>
          </cell>
          <cell r="F1878" t="str">
            <v>71311 Spark-ignition reciprocatng or rotary internal combustion piston engines for aircraft</v>
          </cell>
        </row>
        <row r="1879">
          <cell r="C1879" t="str">
            <v>629.29</v>
          </cell>
          <cell r="E1879" t="str">
            <v>211.99</v>
          </cell>
          <cell r="F1879" t="str">
            <v>71331 Outboard motors</v>
          </cell>
        </row>
        <row r="1880">
          <cell r="C1880" t="str">
            <v>629.29</v>
          </cell>
          <cell r="E1880" t="str">
            <v>211.99</v>
          </cell>
          <cell r="F1880" t="str">
            <v>71332 Spark-ignition reciprocating or rotary marine propulsion engines, n.e.s.</v>
          </cell>
        </row>
        <row r="1881">
          <cell r="C1881" t="str">
            <v>629.29</v>
          </cell>
          <cell r="E1881" t="str">
            <v>611.43</v>
          </cell>
          <cell r="F1881" t="str">
            <v>71333 Compression-ignition engines (diesel or semi-diesel), marine propulsion</v>
          </cell>
        </row>
        <row r="1882">
          <cell r="C1882" t="str">
            <v>625.1</v>
          </cell>
          <cell r="E1882" t="str">
            <v>611.43</v>
          </cell>
          <cell r="F1882" t="str">
            <v>69969 Articles of iron or steel, n.e.s.</v>
          </cell>
        </row>
        <row r="1883">
          <cell r="C1883" t="str">
            <v>625.2</v>
          </cell>
          <cell r="E1883" t="str">
            <v>611.44</v>
          </cell>
          <cell r="F1883" t="str">
            <v>69971 Chain of copper and parts thereof</v>
          </cell>
        </row>
        <row r="1884">
          <cell r="C1884" t="str">
            <v>625.3</v>
          </cell>
          <cell r="E1884" t="str">
            <v>611.44</v>
          </cell>
          <cell r="F1884" t="str">
            <v>69973 Articles of copper, n.e.s.</v>
          </cell>
        </row>
        <row r="1885">
          <cell r="C1885" t="str">
            <v>625.41</v>
          </cell>
          <cell r="E1885" t="str">
            <v>611.51</v>
          </cell>
          <cell r="F1885" t="str">
            <v>69975 Articles of nickel, n.e.s.</v>
          </cell>
        </row>
        <row r="1886">
          <cell r="C1886" t="str">
            <v>625.42</v>
          </cell>
          <cell r="E1886" t="str">
            <v>611.51</v>
          </cell>
          <cell r="F1886" t="str">
            <v>69976 Articles of lead, n.e.s.</v>
          </cell>
        </row>
        <row r="1887">
          <cell r="C1887" t="str">
            <v>625.51</v>
          </cell>
          <cell r="E1887" t="str">
            <v>611.61</v>
          </cell>
          <cell r="F1887" t="str">
            <v>69977 Articles of zinc, n.e.s.</v>
          </cell>
        </row>
        <row r="1888">
          <cell r="C1888" t="str">
            <v>625.51</v>
          </cell>
          <cell r="E1888" t="str">
            <v>611.61</v>
          </cell>
          <cell r="F1888" t="str">
            <v>69978 Articles of tin, n.e.s.</v>
          </cell>
        </row>
        <row r="1889">
          <cell r="C1889" t="str">
            <v>625.51</v>
          </cell>
          <cell r="E1889" t="str">
            <v>611.71</v>
          </cell>
          <cell r="F1889" t="str">
            <v>69979 Articles of aluminum, n.e.s.</v>
          </cell>
        </row>
        <row r="1890">
          <cell r="C1890" t="str">
            <v>625.51</v>
          </cell>
          <cell r="E1890" t="str">
            <v>611.71</v>
          </cell>
          <cell r="F1890" t="str">
            <v>69981 Cobalt, wrought, and articles of cobalt, n.e.s.</v>
          </cell>
        </row>
        <row r="1891">
          <cell r="C1891" t="str">
            <v>625.59</v>
          </cell>
          <cell r="E1891" t="str">
            <v>611.72</v>
          </cell>
          <cell r="F1891" t="str">
            <v>69983 Cadmium, wrought, and articles of cadmium, n.e.s.</v>
          </cell>
        </row>
        <row r="1892">
          <cell r="C1892" t="str">
            <v>625.59</v>
          </cell>
          <cell r="E1892" t="str">
            <v>611.79</v>
          </cell>
          <cell r="F1892" t="str">
            <v>69985 Titanium, wrought, and articles of titanium, n.e.s.</v>
          </cell>
        </row>
        <row r="1893">
          <cell r="C1893" t="str">
            <v>625.59</v>
          </cell>
          <cell r="E1893" t="str">
            <v>611.79</v>
          </cell>
          <cell r="F1893" t="str">
            <v>69987 Zirconium, wrought, and articles of zirconium, n.e.s.</v>
          </cell>
        </row>
        <row r="1894">
          <cell r="C1894" t="str">
            <v>625.59</v>
          </cell>
          <cell r="E1894" t="str">
            <v>611.45</v>
          </cell>
          <cell r="F1894" t="str">
            <v>69991 Tungsten, wrought, and articles of tungsten, n.e.s.</v>
          </cell>
        </row>
        <row r="1895">
          <cell r="C1895" t="str">
            <v>625.92</v>
          </cell>
          <cell r="E1895" t="str">
            <v>611.45</v>
          </cell>
          <cell r="F1895" t="str">
            <v>69995 Beryllium, wrought, and articles of beryllium, n.e.s.</v>
          </cell>
        </row>
        <row r="1896">
          <cell r="C1896" t="str">
            <v>625.92</v>
          </cell>
          <cell r="E1896" t="str">
            <v>611.45</v>
          </cell>
          <cell r="F1896" t="str">
            <v>69999 Base metals, wrought, n.e.s., and articles of these metals, n.e.s.</v>
          </cell>
        </row>
        <row r="1897">
          <cell r="C1897" t="str">
            <v>625.92</v>
          </cell>
          <cell r="E1897" t="str">
            <v>611.45</v>
          </cell>
          <cell r="F1897" t="str">
            <v>71111 Steam or other vapor generating boilers</v>
          </cell>
        </row>
        <row r="1898">
          <cell r="C1898" t="str">
            <v>625.92</v>
          </cell>
          <cell r="E1898" t="str">
            <v>611.45</v>
          </cell>
          <cell r="F1898" t="str">
            <v>71112 Super-heated water boilers</v>
          </cell>
        </row>
        <row r="1899">
          <cell r="C1899" t="str">
            <v>625.93</v>
          </cell>
          <cell r="E1899" t="str">
            <v>611.45</v>
          </cell>
          <cell r="F1899" t="str">
            <v>71121 Auxiliary plant for use with steam generating and central heating boilers</v>
          </cell>
        </row>
        <row r="1900">
          <cell r="C1900" t="str">
            <v>625.94</v>
          </cell>
          <cell r="E1900" t="str">
            <v>611.52</v>
          </cell>
          <cell r="F1900" t="str">
            <v>71122 Condensers for steam or other vapor power units</v>
          </cell>
        </row>
        <row r="1901">
          <cell r="C1901" t="str">
            <v>625.91</v>
          </cell>
          <cell r="E1901" t="str">
            <v>611.62</v>
          </cell>
          <cell r="F1901" t="str">
            <v>69992 Molybdenum, wrought and articles of molybdenum, n.e.s.</v>
          </cell>
        </row>
        <row r="1902">
          <cell r="C1902" t="str">
            <v>625.91</v>
          </cell>
          <cell r="E1902" t="str">
            <v>611.71</v>
          </cell>
          <cell r="F1902" t="str">
            <v>69993 Tantalum, wrought, and articles of tantalum, n.e.s.</v>
          </cell>
        </row>
        <row r="1903">
          <cell r="C1903" t="str">
            <v>625.91</v>
          </cell>
          <cell r="E1903" t="str">
            <v>611.72</v>
          </cell>
          <cell r="F1903" t="str">
            <v>69994 Magnesium, wrought, and articles of magnesium, n.e.s.</v>
          </cell>
        </row>
        <row r="1904">
          <cell r="C1904" t="str">
            <v>629.11</v>
          </cell>
          <cell r="E1904" t="str">
            <v>611.79</v>
          </cell>
          <cell r="F1904" t="str">
            <v>71191 Parts for steam generating or other vapor generating boilers</v>
          </cell>
        </row>
        <row r="1905">
          <cell r="C1905" t="str">
            <v>629.19</v>
          </cell>
          <cell r="E1905" t="str">
            <v>611.81</v>
          </cell>
          <cell r="F1905" t="str">
            <v>71192 Parts for auxiliary plants used with boilers; parts of condensers for steamor other vapor power units</v>
          </cell>
        </row>
        <row r="1906">
          <cell r="C1906" t="str">
            <v>848.22</v>
          </cell>
          <cell r="E1906" t="str">
            <v>611.83</v>
          </cell>
        </row>
        <row r="1907">
          <cell r="C1907" t="str">
            <v>848.22</v>
          </cell>
          <cell r="E1907" t="str">
            <v>611.2</v>
          </cell>
        </row>
        <row r="1908">
          <cell r="C1908" t="str">
            <v>848.29</v>
          </cell>
          <cell r="E1908" t="str">
            <v>211.91</v>
          </cell>
        </row>
        <row r="1909">
          <cell r="C1909" t="str">
            <v>629.92</v>
          </cell>
          <cell r="E1909" t="str">
            <v>612.2</v>
          </cell>
          <cell r="F1909" t="str">
            <v>71382 Compression-ignition internal combustion piston engines (diesel or semi-diesel engines), n.e.s.</v>
          </cell>
        </row>
        <row r="1910">
          <cell r="C1910" t="str">
            <v>629.99</v>
          </cell>
          <cell r="E1910" t="str">
            <v>831.21</v>
          </cell>
          <cell r="F1910" t="str">
            <v>71391 Parts, n.e.s, suitable for use solely or principally with spark-ignition internal combustion piston engines</v>
          </cell>
        </row>
        <row r="1911">
          <cell r="C1911" t="str">
            <v>629.99</v>
          </cell>
          <cell r="E1911" t="str">
            <v>831.22</v>
          </cell>
          <cell r="F1911" t="str">
            <v>71392 Parts, n.e.s., suitable for use solely or principally with compression-ignition internal combustion piston engines</v>
          </cell>
        </row>
        <row r="1912">
          <cell r="C1912" t="str">
            <v>629.99</v>
          </cell>
          <cell r="E1912" t="str">
            <v>831.29</v>
          </cell>
          <cell r="F1912" t="str">
            <v>71441 Turbojet engines</v>
          </cell>
        </row>
        <row r="1913">
          <cell r="C1913" t="str">
            <v>629.99</v>
          </cell>
          <cell r="E1913" t="str">
            <v>831.11</v>
          </cell>
          <cell r="F1913" t="str">
            <v>71449 Reaction engines, other than turbojets</v>
          </cell>
        </row>
        <row r="1914">
          <cell r="C1914" t="str">
            <v>629.99</v>
          </cell>
          <cell r="E1914" t="str">
            <v>831.12</v>
          </cell>
          <cell r="F1914" t="str">
            <v>71481 Gas turbines, turbopropellers</v>
          </cell>
        </row>
        <row r="1915">
          <cell r="C1915" t="str">
            <v>629.99</v>
          </cell>
          <cell r="E1915" t="str">
            <v>831.19</v>
          </cell>
          <cell r="F1915" t="str">
            <v>71489 Gas turbines, n.e.s.</v>
          </cell>
        </row>
        <row r="1916">
          <cell r="C1916" t="str">
            <v>629.91</v>
          </cell>
          <cell r="E1916" t="str">
            <v>831.91</v>
          </cell>
          <cell r="F1916" t="str">
            <v>71381 Spark-ignition reciprocating or rotary internal combustion piston engines, n.e.s.</v>
          </cell>
        </row>
        <row r="1917">
          <cell r="C1917" t="str">
            <v>211.2</v>
          </cell>
          <cell r="E1917" t="str">
            <v>831.91</v>
          </cell>
          <cell r="F1917" t="str">
            <v>29195 Bird skins and other parts of birds including feathers or down, not further worked than cleaned or treated; powder and waste of feathers or parts</v>
          </cell>
        </row>
        <row r="1918">
          <cell r="C1918" t="str">
            <v>211.11</v>
          </cell>
          <cell r="E1918" t="str">
            <v>831.91</v>
          </cell>
          <cell r="F1918" t="str">
            <v>29193 Guts, bladders and stomachs of animals (other than fish), whole and pieces thereof</v>
          </cell>
        </row>
        <row r="1919">
          <cell r="C1919" t="str">
            <v>211.11</v>
          </cell>
          <cell r="E1919" t="str">
            <v>831.99</v>
          </cell>
          <cell r="F1919" t="str">
            <v>29194 Bovine semen</v>
          </cell>
        </row>
        <row r="1920">
          <cell r="C1920" t="str">
            <v>211.6</v>
          </cell>
          <cell r="E1920" t="str">
            <v>831.99</v>
          </cell>
          <cell r="F1920" t="str">
            <v>29197 Natural sponges of animal origin</v>
          </cell>
        </row>
        <row r="1921">
          <cell r="C1921" t="str">
            <v>211.7</v>
          </cell>
          <cell r="E1921" t="str">
            <v>831.99</v>
          </cell>
          <cell r="F1921" t="str">
            <v>29198 Ambergris, castoreum, civit and musk; cantharides; bile; glands and other animal products used in the preparation of pharmaceutical products</v>
          </cell>
        </row>
        <row r="1922">
          <cell r="C1922" t="str">
            <v>211.7</v>
          </cell>
          <cell r="E1922" t="str">
            <v>848.11</v>
          </cell>
          <cell r="F1922" t="str">
            <v>29199 Animal products, n.e.s.</v>
          </cell>
        </row>
        <row r="1923">
          <cell r="C1923" t="str">
            <v>211.4</v>
          </cell>
          <cell r="E1923" t="str">
            <v>894.77</v>
          </cell>
          <cell r="F1923" t="str">
            <v>29196 Fish or crustacean, mollusc or other aquatic invertebrate products, unfit for human consumption</v>
          </cell>
        </row>
        <row r="1924">
          <cell r="C1924" t="str">
            <v>211.99</v>
          </cell>
          <cell r="E1924" t="str">
            <v>848.12</v>
          </cell>
          <cell r="F1924" t="str">
            <v>29222 Gum arabic</v>
          </cell>
        </row>
        <row r="1925">
          <cell r="C1925" t="str">
            <v>211.99</v>
          </cell>
          <cell r="E1925" t="str">
            <v>848.13</v>
          </cell>
          <cell r="F1925" t="str">
            <v>29229 Natural gums, resins, gum resins and balsams, n.e.s.</v>
          </cell>
        </row>
        <row r="1926">
          <cell r="C1926" t="str">
            <v>211.99</v>
          </cell>
          <cell r="E1926" t="str">
            <v>848.19</v>
          </cell>
          <cell r="F1926" t="str">
            <v>29231 Bamboos</v>
          </cell>
        </row>
        <row r="1927">
          <cell r="C1927" t="str">
            <v>611.41</v>
          </cell>
          <cell r="E1927" t="str">
            <v>612.9</v>
          </cell>
          <cell r="F1927" t="str">
            <v>69563 Tools for rock drilling or earth boring</v>
          </cell>
        </row>
        <row r="1928">
          <cell r="C1928" t="str">
            <v>611.41</v>
          </cell>
          <cell r="E1928" t="str">
            <v>899.91</v>
          </cell>
          <cell r="F1928" t="str">
            <v>69564 Interchangeable tools for hand tools or for machine-tools (pressing, stamping, punching, drilling, etc.), including dies for extruding metal</v>
          </cell>
        </row>
        <row r="1929">
          <cell r="C1929" t="str">
            <v>611.42</v>
          </cell>
          <cell r="E1929" t="str">
            <v>212.1</v>
          </cell>
          <cell r="F1929" t="str">
            <v>69570 Tool sets of two or more of the tools provided for in subgroups 695.2 through 695.5 (saws, files, wrenches, drills, etc.), packaged for retail sale</v>
          </cell>
        </row>
        <row r="1930">
          <cell r="C1930" t="str">
            <v>611.42</v>
          </cell>
          <cell r="E1930" t="str">
            <v>212.22</v>
          </cell>
          <cell r="F1930" t="str">
            <v>69631 Razors, nonelectric</v>
          </cell>
        </row>
        <row r="1931">
          <cell r="C1931" t="str">
            <v>611.51</v>
          </cell>
          <cell r="E1931" t="str">
            <v>212.25</v>
          </cell>
          <cell r="F1931" t="str">
            <v>69661 Tableware and similar articles in sets containing at least one article plated with precious metal</v>
          </cell>
        </row>
        <row r="1932">
          <cell r="C1932" t="str">
            <v>611.52</v>
          </cell>
          <cell r="E1932" t="str">
            <v>212.29</v>
          </cell>
          <cell r="F1932" t="str">
            <v>69662 Tableware and similar articles in sets containing no articles plated with precious metal</v>
          </cell>
        </row>
        <row r="1933">
          <cell r="C1933" t="str">
            <v>611.61</v>
          </cell>
          <cell r="E1933" t="str">
            <v>212.3</v>
          </cell>
          <cell r="F1933" t="str">
            <v>69669 Tableware and kitchen articles, not in sets, not plated with precious metal</v>
          </cell>
        </row>
        <row r="1934">
          <cell r="C1934" t="str">
            <v>611.62</v>
          </cell>
          <cell r="E1934" t="str">
            <v>613.11</v>
          </cell>
          <cell r="F1934" t="str">
            <v>69680 Knives with cutting blades, serrated or not (including pruning knives), other than kitchen or table knives of subgroup 695.6, and blades therefor</v>
          </cell>
        </row>
        <row r="1935">
          <cell r="C1935" t="str">
            <v>611.71</v>
          </cell>
          <cell r="E1935" t="str">
            <v>613.19</v>
          </cell>
          <cell r="F1935" t="str">
            <v>69732 Domestic stoves (other than kitchen appliances), grates, and similar nonelectric space heaters, of iron or steel</v>
          </cell>
        </row>
        <row r="1936">
          <cell r="C1936" t="str">
            <v>611.71</v>
          </cell>
          <cell r="E1936" t="str">
            <v>613.2</v>
          </cell>
          <cell r="F1936" t="str">
            <v>69733 Parts of domestic nonelectric cooking appliances, heaters, etc., of iron or steel</v>
          </cell>
        </row>
        <row r="1937">
          <cell r="C1937" t="str">
            <v>611.72</v>
          </cell>
          <cell r="E1937" t="str">
            <v>613.3</v>
          </cell>
          <cell r="F1937" t="str">
            <v>69741 Household articles and parts thereof, n.e.s., of iron or steel</v>
          </cell>
        </row>
        <row r="1938">
          <cell r="C1938" t="str">
            <v>611.79</v>
          </cell>
          <cell r="E1938" t="str">
            <v>848.31</v>
          </cell>
          <cell r="F1938" t="str">
            <v>69743 Household articles and parts thereof, n.e.s., of aluminum</v>
          </cell>
        </row>
        <row r="1939">
          <cell r="C1939" t="str">
            <v>611.79</v>
          </cell>
          <cell r="E1939" t="str">
            <v>848.31</v>
          </cell>
          <cell r="F1939" t="str">
            <v>69744 Iron or steel wool; pot scourers and scouring or polishing pads, gloves and the like, of iron or steel</v>
          </cell>
        </row>
        <row r="1940">
          <cell r="C1940" t="str">
            <v>611.42</v>
          </cell>
          <cell r="E1940" t="str">
            <v>848.32</v>
          </cell>
          <cell r="F1940" t="str">
            <v>69635 Safety razor blades (including razor blade blanks in strips)</v>
          </cell>
        </row>
        <row r="1941">
          <cell r="C1941" t="str">
            <v>611.42</v>
          </cell>
          <cell r="E1941" t="str">
            <v>245.01</v>
          </cell>
          <cell r="F1941" t="str">
            <v>69638 Nonelectric razor parts, n.e.s., other than plastic</v>
          </cell>
        </row>
        <row r="1942">
          <cell r="C1942" t="str">
            <v>611.42</v>
          </cell>
          <cell r="E1942" t="str">
            <v>246.11</v>
          </cell>
          <cell r="F1942" t="str">
            <v>69640 Scissors, tailors' shears and similar shears, and blades therefor</v>
          </cell>
        </row>
        <row r="1943">
          <cell r="C1943" t="str">
            <v>611.42</v>
          </cell>
          <cell r="E1943" t="str">
            <v>246.15</v>
          </cell>
          <cell r="F1943" t="str">
            <v>69651 Paper knives, letter openers, erasing knives, pencil sharpeners and blades therefor</v>
          </cell>
        </row>
        <row r="1944">
          <cell r="C1944" t="str">
            <v>611.42</v>
          </cell>
          <cell r="E1944" t="str">
            <v>246.2</v>
          </cell>
          <cell r="F1944" t="str">
            <v>69655 Manicure or pedicure sets and instruments, including nail files</v>
          </cell>
        </row>
        <row r="1945">
          <cell r="C1945" t="str">
            <v>611.42</v>
          </cell>
          <cell r="E1945" t="str">
            <v>245.02</v>
          </cell>
          <cell r="F1945" t="str">
            <v>69659 Articles of cutlery, n.e.s.</v>
          </cell>
        </row>
        <row r="1946">
          <cell r="C1946" t="str">
            <v>611.52</v>
          </cell>
          <cell r="E1946" t="str">
            <v>245.02</v>
          </cell>
          <cell r="F1946" t="str">
            <v>69663 Tableware and similar articles, not in sets, plated with precious metal</v>
          </cell>
        </row>
        <row r="1947">
          <cell r="C1947" t="str">
            <v>611.62</v>
          </cell>
          <cell r="E1947" t="str">
            <v>247.3</v>
          </cell>
          <cell r="F1947" t="str">
            <v>69731 Domestic cooking appliances (gas ranges, barbecues, etc.) and plate warmers, nonelectric, of iron or steel</v>
          </cell>
        </row>
        <row r="1948">
          <cell r="C1948" t="str">
            <v>611.71</v>
          </cell>
          <cell r="E1948" t="str">
            <v>247.4</v>
          </cell>
          <cell r="F1948" t="str">
            <v>69734 Domestic cooking or heating apparatus, nonelectric, and parts thereof, of copper</v>
          </cell>
        </row>
        <row r="1949">
          <cell r="C1949" t="str">
            <v>611.72</v>
          </cell>
          <cell r="E1949" t="str">
            <v>247.5</v>
          </cell>
          <cell r="F1949" t="str">
            <v>69742 Household articles and parts thereof, n.e.s., of copper</v>
          </cell>
        </row>
        <row r="1950">
          <cell r="C1950" t="str">
            <v>611.79</v>
          </cell>
          <cell r="E1950" t="str">
            <v>247.5</v>
          </cell>
          <cell r="F1950" t="str">
            <v>69751 Sanitary ware and parts thereof, n.e.s., of iron or steel</v>
          </cell>
        </row>
        <row r="1951">
          <cell r="C1951" t="str">
            <v>611.81</v>
          </cell>
          <cell r="E1951" t="str">
            <v>247.9</v>
          </cell>
          <cell r="F1951" t="str">
            <v>69752 Sanitary ware and parts thereof, n.e.s., of copper</v>
          </cell>
        </row>
        <row r="1952">
          <cell r="C1952" t="str">
            <v>611.83</v>
          </cell>
          <cell r="E1952" t="str">
            <v>247.9</v>
          </cell>
          <cell r="F1952" t="str">
            <v>69753 Sanitary ware and parts thereof, n.e.s., of aluminum</v>
          </cell>
        </row>
        <row r="1953">
          <cell r="C1953" t="str">
            <v>611.2</v>
          </cell>
          <cell r="E1953" t="str">
            <v>247.9</v>
          </cell>
          <cell r="F1953" t="str">
            <v>69562 Tool plates, sticks, tips, etc., unmounted, of sintered metal carbides or cermets</v>
          </cell>
        </row>
        <row r="1954">
          <cell r="C1954" t="str">
            <v>211.91</v>
          </cell>
          <cell r="E1954" t="str">
            <v>634.91</v>
          </cell>
          <cell r="F1954" t="str">
            <v>29221 Lac</v>
          </cell>
        </row>
        <row r="1955">
          <cell r="C1955" t="str">
            <v>612.2</v>
          </cell>
          <cell r="E1955" t="str">
            <v>634.91</v>
          </cell>
          <cell r="F1955" t="str">
            <v>69782 Statuettes and other ornaments, of base metal; photograph, picture or similar frames, of base metal; mirrors, of base metal</v>
          </cell>
        </row>
        <row r="1956">
          <cell r="C1956" t="str">
            <v>831.21</v>
          </cell>
          <cell r="E1956" t="str">
            <v>634.93</v>
          </cell>
        </row>
        <row r="1957">
          <cell r="C1957" t="str">
            <v>831.22</v>
          </cell>
          <cell r="E1957" t="str">
            <v>248.11</v>
          </cell>
        </row>
        <row r="1958">
          <cell r="C1958" t="str">
            <v>831.29</v>
          </cell>
          <cell r="E1958" t="str">
            <v>248.19</v>
          </cell>
        </row>
        <row r="1959">
          <cell r="C1959" t="str">
            <v>831.11</v>
          </cell>
          <cell r="E1959" t="str">
            <v>248.2</v>
          </cell>
        </row>
        <row r="1960">
          <cell r="C1960" t="str">
            <v>831.12</v>
          </cell>
          <cell r="E1960" t="str">
            <v>248.4</v>
          </cell>
        </row>
        <row r="1961">
          <cell r="C1961" t="str">
            <v>831.19</v>
          </cell>
          <cell r="E1961" t="str">
            <v>248.4</v>
          </cell>
        </row>
        <row r="1962">
          <cell r="C1962" t="str">
            <v>831.91</v>
          </cell>
          <cell r="E1962" t="str">
            <v>248.4</v>
          </cell>
        </row>
        <row r="1963">
          <cell r="C1963" t="str">
            <v>831.91</v>
          </cell>
          <cell r="E1963" t="str">
            <v>248.4</v>
          </cell>
        </row>
        <row r="1964">
          <cell r="C1964" t="str">
            <v>831.91</v>
          </cell>
          <cell r="E1964" t="str">
            <v>248.4</v>
          </cell>
        </row>
        <row r="1965">
          <cell r="C1965" t="str">
            <v>831.99</v>
          </cell>
          <cell r="E1965" t="str">
            <v>248.4</v>
          </cell>
        </row>
        <row r="1966">
          <cell r="C1966" t="str">
            <v>831.99</v>
          </cell>
          <cell r="E1966" t="str">
            <v>248.4</v>
          </cell>
        </row>
        <row r="1967">
          <cell r="C1967" t="str">
            <v>831.99</v>
          </cell>
          <cell r="E1967" t="str">
            <v>248.4</v>
          </cell>
        </row>
        <row r="1968">
          <cell r="C1968" t="str">
            <v>848.11</v>
          </cell>
          <cell r="E1968" t="str">
            <v>248.4</v>
          </cell>
        </row>
        <row r="1969">
          <cell r="C1969" t="str">
            <v>894.77</v>
          </cell>
          <cell r="E1969" t="str">
            <v>248.4</v>
          </cell>
        </row>
        <row r="1970">
          <cell r="C1970" t="str">
            <v>848.12</v>
          </cell>
          <cell r="E1970" t="str">
            <v>248.4</v>
          </cell>
        </row>
        <row r="1971">
          <cell r="C1971" t="str">
            <v>848.13</v>
          </cell>
          <cell r="E1971" t="str">
            <v>248.4</v>
          </cell>
        </row>
        <row r="1972">
          <cell r="C1972" t="str">
            <v>848.19</v>
          </cell>
          <cell r="E1972" t="str">
            <v>248.4</v>
          </cell>
        </row>
        <row r="1973">
          <cell r="C1973" t="str">
            <v>612.1</v>
          </cell>
          <cell r="E1973" t="str">
            <v>634.11</v>
          </cell>
          <cell r="F1973" t="str">
            <v>69781 Mechanical appliances, hand operated, weighing not over 10 kg, used in the preparation, conditioning or serving of food or drink, of base metal</v>
          </cell>
        </row>
        <row r="1974">
          <cell r="C1974" t="str">
            <v>612.9</v>
          </cell>
          <cell r="E1974" t="str">
            <v>634.12</v>
          </cell>
          <cell r="F1974" t="str">
            <v>69911 Padlocks and locks (key, combination etc.), clasps and frames with clasps and locks, of base metal; keys for the foregoing articles, of base metal</v>
          </cell>
        </row>
        <row r="1975">
          <cell r="C1975" t="str">
            <v>899.91</v>
          </cell>
          <cell r="E1975" t="str">
            <v>634.12</v>
          </cell>
        </row>
        <row r="1976">
          <cell r="C1976" t="str">
            <v>899.91</v>
          </cell>
          <cell r="E1976" t="str">
            <v>634.12</v>
          </cell>
        </row>
        <row r="1977">
          <cell r="C1977" t="str">
            <v>212.1</v>
          </cell>
          <cell r="E1977" t="str">
            <v>248.3</v>
          </cell>
          <cell r="F1977" t="str">
            <v>29232 Rattans</v>
          </cell>
        </row>
        <row r="1978">
          <cell r="C1978" t="str">
            <v>212.22</v>
          </cell>
          <cell r="E1978" t="str">
            <v>248.5</v>
          </cell>
          <cell r="F1978" t="str">
            <v>29241 Liquorice roots</v>
          </cell>
        </row>
        <row r="1979">
          <cell r="C1979" t="str">
            <v>212.25</v>
          </cell>
          <cell r="E1979" t="str">
            <v>248.5</v>
          </cell>
          <cell r="F1979" t="str">
            <v>29242 Ginseng roots</v>
          </cell>
        </row>
        <row r="1980">
          <cell r="C1980" t="str">
            <v>212.26</v>
          </cell>
          <cell r="E1980" t="str">
            <v>634.22</v>
          </cell>
          <cell r="F1980" t="str">
            <v>29249 Plants and parts of plants used primarily in perfumery, pharmacy, or for insecticidal, fungicidal or similar purposes, fresh or dried, n.e.s.</v>
          </cell>
        </row>
        <row r="1981">
          <cell r="C1981" t="str">
            <v>212.2</v>
          </cell>
          <cell r="E1981" t="str">
            <v>634.22</v>
          </cell>
          <cell r="F1981" t="str">
            <v>29239 Vegetable materials, other than bamboos or rattans, of a kind used primarily for plaiting</v>
          </cell>
        </row>
        <row r="1982">
          <cell r="C1982" t="str">
            <v>212.3</v>
          </cell>
          <cell r="E1982" t="str">
            <v>634.22</v>
          </cell>
          <cell r="F1982" t="str">
            <v>29251 Sugar beet seed</v>
          </cell>
        </row>
        <row r="1983">
          <cell r="C1983" t="str">
            <v>613.11</v>
          </cell>
          <cell r="E1983" t="str">
            <v>634.23</v>
          </cell>
          <cell r="F1983" t="str">
            <v>69912 Armored safes, strong-boxes and doors and safe deposit lockers for strong rooms, cash and deed boxes and the like, of base metal</v>
          </cell>
        </row>
        <row r="1984">
          <cell r="C1984" t="str">
            <v>613.13</v>
          </cell>
          <cell r="E1984" t="str">
            <v>634.54</v>
          </cell>
          <cell r="F1984" t="str">
            <v>69913 Hinges, of base metal</v>
          </cell>
        </row>
        <row r="1985">
          <cell r="C1985" t="str">
            <v>613.19</v>
          </cell>
          <cell r="E1985" t="str">
            <v>634.54</v>
          </cell>
          <cell r="F1985" t="str">
            <v>69914 Castors, of base metal</v>
          </cell>
        </row>
        <row r="1986">
          <cell r="C1986" t="str">
            <v>613.2</v>
          </cell>
          <cell r="E1986" t="str">
            <v>634.54</v>
          </cell>
          <cell r="F1986" t="str">
            <v>69915 Mountings, fittings and similar articles for motor vehicles, n.e.s., of base metal</v>
          </cell>
        </row>
        <row r="1987">
          <cell r="C1987" t="str">
            <v>613.3</v>
          </cell>
          <cell r="E1987" t="str">
            <v>634.59</v>
          </cell>
          <cell r="F1987" t="str">
            <v>69916 Mountings, fittings and similar articles for buildings, n.e.s., of base metal</v>
          </cell>
        </row>
        <row r="1988">
          <cell r="C1988" t="str">
            <v>848.31</v>
          </cell>
          <cell r="E1988" t="str">
            <v>634.59</v>
          </cell>
        </row>
        <row r="1989">
          <cell r="C1989" t="str">
            <v>848.31</v>
          </cell>
          <cell r="E1989" t="str">
            <v>634.59</v>
          </cell>
        </row>
        <row r="1990">
          <cell r="C1990" t="str">
            <v>848.32</v>
          </cell>
          <cell r="E1990" t="str">
            <v>634.32</v>
          </cell>
        </row>
        <row r="1991">
          <cell r="C1991" t="str">
            <v>245.01</v>
          </cell>
          <cell r="E1991" t="str">
            <v>634.31</v>
          </cell>
          <cell r="F1991" t="str">
            <v>33541 Petroleum bitumen and other residues of petroleum or bituminous mineral oils; bituminous mixtures</v>
          </cell>
        </row>
        <row r="1992">
          <cell r="C1992" t="str">
            <v>246.11</v>
          </cell>
          <cell r="E1992" t="str">
            <v>634.31</v>
          </cell>
          <cell r="F1992" t="str">
            <v>33543 Bituminous mixtures based on natural asphalt, natural bitumen, petroleum bitumen, mineral tar or mineral tar pitch</v>
          </cell>
        </row>
        <row r="1993">
          <cell r="C1993" t="str">
            <v>246.15</v>
          </cell>
          <cell r="E1993" t="str">
            <v>634.31</v>
          </cell>
          <cell r="F1993" t="str">
            <v>34210 Propane, liquefied</v>
          </cell>
        </row>
        <row r="1994">
          <cell r="C1994" t="str">
            <v>246.2</v>
          </cell>
          <cell r="E1994" t="str">
            <v>634.33</v>
          </cell>
          <cell r="F1994" t="str">
            <v>34250 Butane, liquefied</v>
          </cell>
        </row>
        <row r="1995">
          <cell r="C1995" t="str">
            <v>245.02</v>
          </cell>
          <cell r="E1995" t="str">
            <v>634.39</v>
          </cell>
          <cell r="F1995" t="str">
            <v>33542 Petroleum coke</v>
          </cell>
        </row>
        <row r="1996">
          <cell r="C1996" t="str">
            <v>247.3</v>
          </cell>
          <cell r="E1996" t="str">
            <v>634.21</v>
          </cell>
          <cell r="F1996" t="str">
            <v>34310 Natural gas, liquefied</v>
          </cell>
        </row>
        <row r="1997">
          <cell r="C1997" t="str">
            <v>247.4</v>
          </cell>
          <cell r="E1997" t="str">
            <v>635.41</v>
          </cell>
          <cell r="F1997" t="str">
            <v>34320 Natural gas, in the gaseous state</v>
          </cell>
        </row>
        <row r="1998">
          <cell r="C1998" t="str">
            <v>247.51</v>
          </cell>
          <cell r="E1998" t="str">
            <v>635.11</v>
          </cell>
          <cell r="F1998" t="str">
            <v>34410 Ethylene, propylene, butylene and butadiene, liquefied</v>
          </cell>
        </row>
        <row r="1999">
          <cell r="C1999" t="str">
            <v>247.51</v>
          </cell>
          <cell r="E1999" t="str">
            <v>635.12</v>
          </cell>
          <cell r="F1999" t="str">
            <v>34420 Gaseous hydrocarbons, liquefied, n.e.s.</v>
          </cell>
        </row>
        <row r="2000">
          <cell r="C2000" t="str">
            <v>247.52</v>
          </cell>
          <cell r="E2000" t="str">
            <v>635.2</v>
          </cell>
          <cell r="F2000" t="str">
            <v>34490 Gaseous hydrocarbons in the gaseous state, n.e.s.</v>
          </cell>
        </row>
        <row r="2001">
          <cell r="C2001" t="str">
            <v>247.52</v>
          </cell>
          <cell r="E2001" t="str">
            <v>635.91</v>
          </cell>
          <cell r="F2001" t="str">
            <v>34500 Coal gas, water gas, producer gas and similar gases, other than petroleum gases and other gaseous hydrocarbons</v>
          </cell>
        </row>
        <row r="2002">
          <cell r="C2002" t="str">
            <v>247.52</v>
          </cell>
          <cell r="E2002" t="str">
            <v>635.31</v>
          </cell>
          <cell r="F2002" t="str">
            <v>35100 Electric current</v>
          </cell>
        </row>
        <row r="2003">
          <cell r="C2003" t="str">
            <v>634.91</v>
          </cell>
          <cell r="E2003" t="str">
            <v>635.32</v>
          </cell>
          <cell r="F2003" t="str">
            <v>72191 Presses, crushers and similar machinery for the manufacture of wine, cider, fruit juices or similar beverages</v>
          </cell>
        </row>
        <row r="2004">
          <cell r="C2004" t="str">
            <v>634.91</v>
          </cell>
          <cell r="E2004" t="str">
            <v>635.39</v>
          </cell>
          <cell r="F2004" t="str">
            <v>72195 Poultry-keeping machinery; poultry incubators and brooders</v>
          </cell>
        </row>
        <row r="2005">
          <cell r="C2005" t="str">
            <v>634.93</v>
          </cell>
          <cell r="E2005" t="str">
            <v>635.33</v>
          </cell>
          <cell r="F2005" t="str">
            <v>72196 Agricultural, horticultural and forestry machinery, n.e.s. and bee-keeping machinery</v>
          </cell>
        </row>
        <row r="2006">
          <cell r="C2006" t="str">
            <v>248.11</v>
          </cell>
          <cell r="E2006" t="str">
            <v>635.39</v>
          </cell>
          <cell r="F2006" t="str">
            <v>41111 Fish liver oils and their fractions</v>
          </cell>
        </row>
        <row r="2007">
          <cell r="C2007" t="str">
            <v>248.19</v>
          </cell>
          <cell r="E2007" t="str">
            <v>635.34</v>
          </cell>
          <cell r="F2007" t="str">
            <v>41112 Fish fats and oils (other than fish liver oil) and their fractions</v>
          </cell>
        </row>
        <row r="2008">
          <cell r="C2008" t="str">
            <v>248.2</v>
          </cell>
          <cell r="E2008" t="str">
            <v>635.34</v>
          </cell>
          <cell r="F2008" t="str">
            <v>41113 Marine mammal fats and oils and their fractions</v>
          </cell>
        </row>
        <row r="2009">
          <cell r="C2009" t="str">
            <v>248.4</v>
          </cell>
          <cell r="E2009" t="str">
            <v>635.34</v>
          </cell>
          <cell r="F2009" t="str">
            <v>41131 Pig fat (without lean meat) and poultry fat (not rendered), fresh, chilled, frozen, salted, in brine, dried or smoked</v>
          </cell>
        </row>
        <row r="2010">
          <cell r="C2010" t="str">
            <v>248.4</v>
          </cell>
          <cell r="E2010" t="str">
            <v>635.39</v>
          </cell>
          <cell r="F2010" t="str">
            <v>41132 Bovine animal fat, sheep or goat fat, raw or rendered, whether or not pressed or solvent extracted</v>
          </cell>
        </row>
        <row r="2011">
          <cell r="C2011" t="str">
            <v>248.4</v>
          </cell>
          <cell r="E2011" t="str">
            <v>635.42</v>
          </cell>
          <cell r="F2011" t="str">
            <v>41133 Lard stearin, lard oil, oleostearin, oleo oil and tallow oil, not emulsified or mixed or otherwise prepared</v>
          </cell>
        </row>
        <row r="2012">
          <cell r="C2012" t="str">
            <v>248.4</v>
          </cell>
          <cell r="E2012" t="str">
            <v>635.49</v>
          </cell>
          <cell r="F2012" t="str">
            <v>41134 Wool grease, crude</v>
          </cell>
        </row>
        <row r="2013">
          <cell r="C2013" t="str">
            <v>248.4</v>
          </cell>
          <cell r="E2013" t="str">
            <v>635.49</v>
          </cell>
          <cell r="F2013" t="str">
            <v>41135 Wool grease (other than crude) and fatty substances derived from wool grease, including lanolin</v>
          </cell>
        </row>
        <row r="2014">
          <cell r="C2014" t="str">
            <v>248.4</v>
          </cell>
          <cell r="E2014" t="str">
            <v>635.99</v>
          </cell>
          <cell r="F2014" t="str">
            <v>41139 Animal oils and fats and their fractions, n.e.s., whether or not refined, but not chemically modified</v>
          </cell>
        </row>
        <row r="2015">
          <cell r="C2015" t="str">
            <v>248.4</v>
          </cell>
          <cell r="E2015" t="str">
            <v>635.99</v>
          </cell>
          <cell r="F2015" t="str">
            <v>42111 Soybean oil, crude, whether or not degummed</v>
          </cell>
        </row>
        <row r="2016">
          <cell r="C2016" t="str">
            <v>634.11</v>
          </cell>
          <cell r="E2016" t="str">
            <v>244.03</v>
          </cell>
          <cell r="F2016" t="str">
            <v>71631 Electric motors of an output exceeding 37.5 w (including universal ac/dc motors), ac</v>
          </cell>
        </row>
        <row r="2017">
          <cell r="C2017" t="str">
            <v>634.12</v>
          </cell>
          <cell r="E2017" t="str">
            <v>244.04</v>
          </cell>
          <cell r="F2017" t="str">
            <v>71632 Electric generators, ac</v>
          </cell>
        </row>
        <row r="2018">
          <cell r="C2018" t="str">
            <v>634.12</v>
          </cell>
          <cell r="E2018" t="str">
            <v>244.02</v>
          </cell>
          <cell r="F2018" t="str">
            <v>71640 Electric rotary converters</v>
          </cell>
        </row>
        <row r="2019">
          <cell r="C2019" t="str">
            <v>634.12</v>
          </cell>
          <cell r="E2019" t="str">
            <v>633.11</v>
          </cell>
          <cell r="F2019" t="str">
            <v>71651 Electric generating sets with internal combustion piston engines</v>
          </cell>
        </row>
        <row r="2020">
          <cell r="C2020" t="str">
            <v>248.3</v>
          </cell>
          <cell r="E2020" t="str">
            <v>633.19</v>
          </cell>
          <cell r="F2020" t="str">
            <v>41120 Lard; pig fat, n.e.s., and poultry fat, rendered, whether or not pressed or solvent extracted</v>
          </cell>
        </row>
        <row r="2021">
          <cell r="C2021" t="str">
            <v>248.5</v>
          </cell>
          <cell r="E2021" t="str">
            <v>633.21</v>
          </cell>
          <cell r="F2021" t="str">
            <v>42119 Soybean oil, refined, and its fractions</v>
          </cell>
        </row>
        <row r="2022">
          <cell r="C2022" t="str">
            <v>634.22</v>
          </cell>
          <cell r="E2022" t="str">
            <v>633.29</v>
          </cell>
          <cell r="F2022" t="str">
            <v>71690 Parts n.e.s. for use solely or principally with electric motors, electric generators, electric generating sets and rotary converters</v>
          </cell>
        </row>
        <row r="2023">
          <cell r="C2023" t="str">
            <v>634.22</v>
          </cell>
          <cell r="E2023" t="str">
            <v>899.74</v>
          </cell>
          <cell r="F2023" t="str">
            <v>71811 Hydraulic turbines and water wheels</v>
          </cell>
        </row>
        <row r="2024">
          <cell r="C2024" t="str">
            <v>634.22</v>
          </cell>
          <cell r="E2024" t="str">
            <v>899.74</v>
          </cell>
          <cell r="F2024" t="str">
            <v>71819 Parts, including regulators, of hydraulic turbines and water wheels</v>
          </cell>
        </row>
        <row r="2025">
          <cell r="C2025" t="str">
            <v>634.22</v>
          </cell>
          <cell r="E2025" t="str">
            <v>899.74</v>
          </cell>
          <cell r="F2025" t="str">
            <v>71871 Nuclear reactors</v>
          </cell>
        </row>
        <row r="2026">
          <cell r="C2026" t="str">
            <v>634.22</v>
          </cell>
          <cell r="E2026" t="str">
            <v>899.79</v>
          </cell>
          <cell r="F2026" t="str">
            <v>71877 Fuel elements (cartridges), non-irradiated, for nuclear reactors</v>
          </cell>
        </row>
        <row r="2027">
          <cell r="C2027" t="str">
            <v>634.22</v>
          </cell>
          <cell r="E2027" t="str">
            <v>899.79</v>
          </cell>
          <cell r="F2027" t="str">
            <v>71878 Parts of nuclear reactors</v>
          </cell>
        </row>
        <row r="2028">
          <cell r="C2028" t="str">
            <v>634.23</v>
          </cell>
          <cell r="E2028" t="str">
            <v>899.79</v>
          </cell>
          <cell r="F2028" t="str">
            <v>71891 Linear acting hydraulic power engines and motors (cylinders)</v>
          </cell>
        </row>
        <row r="2029">
          <cell r="C2029" t="str">
            <v>634.51</v>
          </cell>
          <cell r="E2029" t="str">
            <v>899.79</v>
          </cell>
          <cell r="F2029" t="str">
            <v>72122 Combine harvester-threshers</v>
          </cell>
        </row>
        <row r="2030">
          <cell r="C2030" t="str">
            <v>634.51</v>
          </cell>
          <cell r="E2030" t="str">
            <v>899.71</v>
          </cell>
          <cell r="F2030" t="str">
            <v>72123 Harvesting and threshing machinery, n.e.s.; mowers, n.e.s. (other than mowers for lawns, parks or sports grounds)</v>
          </cell>
        </row>
        <row r="2031">
          <cell r="C2031" t="str">
            <v>634.52</v>
          </cell>
          <cell r="E2031" t="str">
            <v>899.71</v>
          </cell>
          <cell r="F2031" t="str">
            <v>72126 Machines for cleaning, sorting or grading eggs, fruit or other agricultural produce</v>
          </cell>
        </row>
        <row r="2032">
          <cell r="C2032" t="str">
            <v>634.52</v>
          </cell>
          <cell r="E2032" t="str">
            <v>899.71</v>
          </cell>
          <cell r="F2032" t="str">
            <v>72127 Machines for cleaning, sorting or grading seed, grain or dried leguminous vegetables n.e.s. (not including milling machinery)</v>
          </cell>
        </row>
        <row r="2033">
          <cell r="C2033" t="str">
            <v>634.53</v>
          </cell>
          <cell r="E2033" t="str">
            <v>899.71</v>
          </cell>
          <cell r="F2033" t="str">
            <v>72129 Parts of harvesting or threshings machines, mowers, and machines for cleaning, sorting and grading eggs, fruit or other agricultural produce</v>
          </cell>
        </row>
        <row r="2034">
          <cell r="C2034" t="str">
            <v>634.53</v>
          </cell>
          <cell r="E2034" t="str">
            <v>251.2</v>
          </cell>
          <cell r="F2034" t="str">
            <v>72131 Milking machines</v>
          </cell>
        </row>
        <row r="2035">
          <cell r="C2035" t="str">
            <v>634.59</v>
          </cell>
          <cell r="E2035" t="str">
            <v>251.3</v>
          </cell>
          <cell r="F2035" t="str">
            <v>72138 Dairy machinery</v>
          </cell>
        </row>
        <row r="2036">
          <cell r="C2036" t="str">
            <v>634.59</v>
          </cell>
          <cell r="E2036" t="str">
            <v>251.41</v>
          </cell>
          <cell r="F2036" t="str">
            <v>72139 Parts for milking machines and dairy machinery</v>
          </cell>
        </row>
        <row r="2037">
          <cell r="C2037" t="str">
            <v>634.31</v>
          </cell>
          <cell r="E2037" t="str">
            <v>251.42</v>
          </cell>
          <cell r="F2037" t="str">
            <v>71892 Linear acting pneumatic power engines and motors (cylinders)</v>
          </cell>
        </row>
        <row r="2038">
          <cell r="C2038" t="str">
            <v>634.31</v>
          </cell>
          <cell r="E2038" t="str">
            <v>251.51</v>
          </cell>
          <cell r="F2038" t="str">
            <v>71893 Power generating engines and motors, n.e.s.</v>
          </cell>
        </row>
        <row r="2039">
          <cell r="C2039" t="str">
            <v>634.39</v>
          </cell>
          <cell r="E2039" t="str">
            <v>251.52</v>
          </cell>
          <cell r="F2039" t="str">
            <v>71899 Parts of reaction engines (except turbojet), linear acting hydraulic and pneumatic power engines and motors, and parts of engines and motors n.e.s.</v>
          </cell>
        </row>
        <row r="2040">
          <cell r="C2040" t="str">
            <v>634.41</v>
          </cell>
          <cell r="E2040" t="str">
            <v>251.61</v>
          </cell>
          <cell r="F2040" t="str">
            <v>72111 Plows for all soil working purposes</v>
          </cell>
        </row>
        <row r="2041">
          <cell r="C2041" t="str">
            <v>634.41</v>
          </cell>
          <cell r="E2041" t="str">
            <v>251.61</v>
          </cell>
          <cell r="F2041" t="str">
            <v>72112 Seeders, planters, transplanters; fertilizer distributers and manure spreaders (other than hand tools)</v>
          </cell>
        </row>
        <row r="2042">
          <cell r="C2042" t="str">
            <v>634.41</v>
          </cell>
          <cell r="E2042" t="str">
            <v>251.62</v>
          </cell>
          <cell r="F2042" t="str">
            <v>72113 Scarifiers, cultivators, weeders, hoes and harrows (other than hand tools)</v>
          </cell>
        </row>
        <row r="2043">
          <cell r="C2043" t="str">
            <v>634.49</v>
          </cell>
          <cell r="E2043" t="str">
            <v>251.62</v>
          </cell>
          <cell r="F2043" t="str">
            <v>72118 Agricultural and horticultural or forestry machinery for soil preparation or cultivation, n.e.s.; lawn or sports ground rollers</v>
          </cell>
        </row>
        <row r="2044">
          <cell r="C2044" t="str">
            <v>634.49</v>
          </cell>
          <cell r="E2044" t="str">
            <v>251.91</v>
          </cell>
          <cell r="F2044" t="str">
            <v>72119 Parts of agricultural, horticultural or forestry machinery for soil preparation or cultivation and lawn or sports ground rollers</v>
          </cell>
        </row>
        <row r="2045">
          <cell r="C2045" t="str">
            <v>634.49</v>
          </cell>
          <cell r="E2045" t="str">
            <v>251.92</v>
          </cell>
          <cell r="F2045" t="str">
            <v>72121 Mowers for lawns, parks or sports grounds</v>
          </cell>
        </row>
        <row r="2046">
          <cell r="C2046" t="str">
            <v>634.21</v>
          </cell>
          <cell r="E2046" t="str">
            <v>251.92</v>
          </cell>
          <cell r="F2046" t="str">
            <v>71652 Electric generating sets, n.e.s</v>
          </cell>
        </row>
        <row r="2047">
          <cell r="C2047" t="str">
            <v>635.41</v>
          </cell>
          <cell r="E2047" t="str">
            <v>251.92</v>
          </cell>
          <cell r="F2047" t="str">
            <v>72329 Self-propelled mechanical shovels, excavators and shovel-loaders, n.e.s.</v>
          </cell>
        </row>
        <row r="2048">
          <cell r="C2048" t="str">
            <v>635.11</v>
          </cell>
          <cell r="E2048" t="str">
            <v>251.92</v>
          </cell>
          <cell r="F2048" t="str">
            <v>72198 Parts of presses, crushers and similar machinery for the manufacture of wine, cider, fruit juices, etc.</v>
          </cell>
        </row>
        <row r="2049">
          <cell r="C2049" t="str">
            <v>635.12</v>
          </cell>
          <cell r="E2049" t="str">
            <v>251.92</v>
          </cell>
          <cell r="F2049" t="str">
            <v>72199 Parts of agricultural, horticultural, forestry and poultry-keeping or bee-keeping machinery, n.e.s.</v>
          </cell>
        </row>
        <row r="2050">
          <cell r="C2050" t="str">
            <v>635.2</v>
          </cell>
          <cell r="E2050" t="str">
            <v>251.92</v>
          </cell>
          <cell r="F2050" t="str">
            <v>72230 Track-laying tractors</v>
          </cell>
        </row>
        <row r="2051">
          <cell r="C2051" t="str">
            <v>635.91</v>
          </cell>
          <cell r="E2051" t="str">
            <v>251.11</v>
          </cell>
          <cell r="F2051" t="str">
            <v>72337 Boring or sinking machinery n.e.s., self-propelled</v>
          </cell>
        </row>
        <row r="2052">
          <cell r="C2052" t="str">
            <v>635.31</v>
          </cell>
          <cell r="E2052" t="str">
            <v>251.12</v>
          </cell>
          <cell r="F2052" t="str">
            <v>72241 Pedestrian controlled tractors (other than mechanical handling equipment)</v>
          </cell>
        </row>
        <row r="2053">
          <cell r="C2053" t="str">
            <v>635.32</v>
          </cell>
          <cell r="E2053" t="str">
            <v>251.13</v>
          </cell>
          <cell r="F2053" t="str">
            <v>72249 Wheeled tractors, n.e.s.</v>
          </cell>
        </row>
        <row r="2054">
          <cell r="C2054" t="str">
            <v>635.39</v>
          </cell>
          <cell r="E2054" t="str">
            <v>251.19</v>
          </cell>
          <cell r="F2054" t="str">
            <v>72312 Graders and levelers (for earth leveling, etc.), self-propelled</v>
          </cell>
        </row>
        <row r="2055">
          <cell r="C2055" t="str">
            <v>635.39</v>
          </cell>
          <cell r="E2055" t="str">
            <v>641.1</v>
          </cell>
          <cell r="F2055" t="str">
            <v>72321 Front-end shovel-loaders, self-propelled</v>
          </cell>
        </row>
        <row r="2056">
          <cell r="C2056" t="str">
            <v>635.33</v>
          </cell>
          <cell r="E2056" t="str">
            <v>641.21</v>
          </cell>
          <cell r="F2056" t="str">
            <v>72311 Bulldozers and angledozers, self-propelled</v>
          </cell>
        </row>
        <row r="2057">
          <cell r="C2057" t="str">
            <v>635.39</v>
          </cell>
          <cell r="E2057" t="str">
            <v>641.22</v>
          </cell>
          <cell r="F2057" t="str">
            <v>72322 Mechanical shovels, excavators and shovel loaders with a 360 degree revolving superstructure, self-propelled</v>
          </cell>
        </row>
        <row r="2058">
          <cell r="C2058" t="str">
            <v>635.42</v>
          </cell>
          <cell r="E2058" t="str">
            <v>641.24</v>
          </cell>
          <cell r="F2058" t="str">
            <v>72331 Scrapers, self-propelled</v>
          </cell>
        </row>
        <row r="2059">
          <cell r="C2059" t="str">
            <v>635.49</v>
          </cell>
          <cell r="E2059" t="str">
            <v>641.26</v>
          </cell>
          <cell r="F2059" t="str">
            <v>72333 Tamping machines and road rollers, self-propelled</v>
          </cell>
        </row>
        <row r="2060">
          <cell r="C2060" t="str">
            <v>635.49</v>
          </cell>
          <cell r="E2060" t="str">
            <v>641.26</v>
          </cell>
          <cell r="F2060" t="str">
            <v>72335 Coal or rock cutters and tunneling machinery, self-propelled</v>
          </cell>
        </row>
        <row r="2061">
          <cell r="C2061" t="str">
            <v>635.99</v>
          </cell>
          <cell r="E2061" t="str">
            <v>641.26</v>
          </cell>
          <cell r="F2061" t="str">
            <v>72339 Moving, grading, leveling, excavating, etc. machinery for earth, minerals or ores, n.e.s., self-propelled</v>
          </cell>
        </row>
        <row r="2062">
          <cell r="C2062" t="str">
            <v>635.99</v>
          </cell>
          <cell r="E2062" t="str">
            <v>641.26</v>
          </cell>
          <cell r="F2062" t="str">
            <v>72341 Pile-drivers and pile extractors</v>
          </cell>
        </row>
        <row r="2063">
          <cell r="C2063" t="str">
            <v>244.03</v>
          </cell>
          <cell r="E2063" t="str">
            <v>641.26</v>
          </cell>
          <cell r="F2063" t="str">
            <v>33531 Pitch from coal tar or other mineral tars</v>
          </cell>
        </row>
        <row r="2064">
          <cell r="C2064" t="str">
            <v>244.04</v>
          </cell>
          <cell r="E2064" t="str">
            <v>641.29</v>
          </cell>
          <cell r="F2064" t="str">
            <v>33532 Pitch coke</v>
          </cell>
        </row>
        <row r="2065">
          <cell r="C2065" t="str">
            <v>244.02</v>
          </cell>
          <cell r="E2065" t="str">
            <v>641.29</v>
          </cell>
          <cell r="F2065" t="str">
            <v>33525 Oils and products n.e.s. of the distillation of high temperature coal tar; similar products in which aromatic constituents predominate by weight</v>
          </cell>
        </row>
        <row r="2066">
          <cell r="C2066" t="str">
            <v>633.11</v>
          </cell>
          <cell r="E2066" t="str">
            <v>641.29</v>
          </cell>
          <cell r="F2066" t="str">
            <v>71491 Parts for turbojets or turbopropellers</v>
          </cell>
        </row>
        <row r="2067">
          <cell r="C2067" t="str">
            <v>633.19</v>
          </cell>
          <cell r="E2067" t="str">
            <v>641.63</v>
          </cell>
          <cell r="F2067" t="str">
            <v>71499 Parts for gas turbines, n.e.s.</v>
          </cell>
        </row>
        <row r="2068">
          <cell r="C2068" t="str">
            <v>633.21</v>
          </cell>
          <cell r="E2068" t="str">
            <v>641.41</v>
          </cell>
          <cell r="F2068" t="str">
            <v>71610 Electric motors of an output not exceedng 37.5 w</v>
          </cell>
        </row>
        <row r="2069">
          <cell r="C2069" t="str">
            <v>633.29</v>
          </cell>
          <cell r="E2069" t="str">
            <v>641.41</v>
          </cell>
          <cell r="F2069" t="str">
            <v>71620 Electric motors of an output exceeding 37.5 w and generators, dc</v>
          </cell>
        </row>
        <row r="2070">
          <cell r="C2070" t="str">
            <v>899.74</v>
          </cell>
          <cell r="E2070" t="str">
            <v>641.42</v>
          </cell>
        </row>
        <row r="2071">
          <cell r="C2071" t="str">
            <v>899.79</v>
          </cell>
          <cell r="E2071" t="str">
            <v>641.42</v>
          </cell>
        </row>
        <row r="2072">
          <cell r="C2072" t="str">
            <v>899.79</v>
          </cell>
          <cell r="E2072" t="str">
            <v>641.46</v>
          </cell>
        </row>
        <row r="2073">
          <cell r="C2073" t="str">
            <v>899.71</v>
          </cell>
          <cell r="E2073" t="str">
            <v>641.46</v>
          </cell>
        </row>
        <row r="2074">
          <cell r="C2074" t="str">
            <v>899.71</v>
          </cell>
          <cell r="E2074" t="str">
            <v>641.47</v>
          </cell>
        </row>
        <row r="2075">
          <cell r="C2075" t="str">
            <v>251.2</v>
          </cell>
          <cell r="E2075" t="str">
            <v>641.47</v>
          </cell>
          <cell r="F2075" t="str">
            <v>42141 Virgin olive oil</v>
          </cell>
        </row>
        <row r="2076">
          <cell r="C2076" t="str">
            <v>251.3</v>
          </cell>
          <cell r="E2076" t="str">
            <v>641.47</v>
          </cell>
          <cell r="F2076" t="str">
            <v>42142 Olive oil (except virgin oil) and its fractions</v>
          </cell>
        </row>
        <row r="2077">
          <cell r="C2077" t="str">
            <v>251.41</v>
          </cell>
          <cell r="E2077" t="str">
            <v>641.48</v>
          </cell>
          <cell r="F2077" t="str">
            <v>42149 Oils and their fractions (except olive oil and its fractions) obtained from olives, including blends containing olive oil and its fractions</v>
          </cell>
        </row>
        <row r="2078">
          <cell r="C2078" t="str">
            <v>251.42</v>
          </cell>
          <cell r="E2078" t="str">
            <v>641.48</v>
          </cell>
          <cell r="F2078" t="str">
            <v>42151 Sunflower seed oil or safflower oil, crude</v>
          </cell>
        </row>
        <row r="2079">
          <cell r="C2079" t="str">
            <v>251.51</v>
          </cell>
          <cell r="E2079" t="str">
            <v>641.48</v>
          </cell>
          <cell r="F2079" t="str">
            <v>42159 Refinded oil and fractions thereof</v>
          </cell>
        </row>
        <row r="2080">
          <cell r="C2080" t="str">
            <v>251.52</v>
          </cell>
          <cell r="E2080" t="str">
            <v>641.51</v>
          </cell>
          <cell r="F2080" t="str">
            <v>42161 Corn (maize) oil, crude</v>
          </cell>
        </row>
        <row r="2081">
          <cell r="C2081" t="str">
            <v>251.61</v>
          </cell>
          <cell r="E2081" t="str">
            <v>641.51</v>
          </cell>
          <cell r="F2081" t="str">
            <v>42169 Corn (maize) oil, refined, and its fractions</v>
          </cell>
        </row>
        <row r="2082">
          <cell r="C2082" t="str">
            <v>251.61</v>
          </cell>
          <cell r="E2082" t="str">
            <v>641.51</v>
          </cell>
          <cell r="F2082" t="str">
            <v>42171 Rape, colza or mustard oil, crude</v>
          </cell>
        </row>
        <row r="2083">
          <cell r="C2083" t="str">
            <v>251.62</v>
          </cell>
          <cell r="E2083" t="str">
            <v>641.54</v>
          </cell>
          <cell r="F2083" t="str">
            <v>42179 Refined oil and fractions thereof</v>
          </cell>
        </row>
        <row r="2084">
          <cell r="C2084" t="str">
            <v>251.62</v>
          </cell>
          <cell r="E2084" t="str">
            <v>641.54</v>
          </cell>
          <cell r="F2084" t="str">
            <v>42180 Sesame (sesamum) oil and its fractions</v>
          </cell>
        </row>
        <row r="2085">
          <cell r="C2085" t="str">
            <v>251.91</v>
          </cell>
          <cell r="E2085" t="str">
            <v>641.52</v>
          </cell>
          <cell r="F2085" t="str">
            <v>42211 Linseed oil, crude</v>
          </cell>
        </row>
        <row r="2086">
          <cell r="C2086" t="str">
            <v>251.92</v>
          </cell>
          <cell r="E2086" t="str">
            <v>641.56</v>
          </cell>
          <cell r="F2086" t="str">
            <v>42219 Linseed oil, refined, and its fractions</v>
          </cell>
        </row>
        <row r="2087">
          <cell r="C2087" t="str">
            <v>251.92</v>
          </cell>
          <cell r="E2087" t="str">
            <v>641.56</v>
          </cell>
          <cell r="F2087" t="str">
            <v>42221 Palm oil, crude</v>
          </cell>
        </row>
        <row r="2088">
          <cell r="C2088" t="str">
            <v>251.92</v>
          </cell>
          <cell r="E2088" t="str">
            <v>641.59</v>
          </cell>
          <cell r="F2088" t="str">
            <v>42229 Palm oil, refined, and its fractions</v>
          </cell>
        </row>
        <row r="2089">
          <cell r="C2089" t="str">
            <v>251.92</v>
          </cell>
          <cell r="E2089" t="str">
            <v>641.59</v>
          </cell>
          <cell r="F2089" t="str">
            <v>42231 Coconut (copra) oil, crude</v>
          </cell>
        </row>
        <row r="2090">
          <cell r="C2090" t="str">
            <v>251.92</v>
          </cell>
          <cell r="E2090" t="str">
            <v>641.59</v>
          </cell>
          <cell r="F2090" t="str">
            <v>42239 Coconut (copra) oil, refined, and its fractions</v>
          </cell>
        </row>
        <row r="2091">
          <cell r="C2091" t="str">
            <v>251.11</v>
          </cell>
          <cell r="E2091" t="str">
            <v>641.53</v>
          </cell>
          <cell r="F2091" t="str">
            <v>42121 Cottonseed oil, crude, whether or not gossypol has been removed</v>
          </cell>
        </row>
        <row r="2092">
          <cell r="C2092" t="str">
            <v>251.12</v>
          </cell>
          <cell r="E2092" t="str">
            <v>641.53</v>
          </cell>
          <cell r="F2092" t="str">
            <v>42129 Cottonseed oil, refined, and its fractions</v>
          </cell>
        </row>
        <row r="2093">
          <cell r="C2093" t="str">
            <v>251.13</v>
          </cell>
          <cell r="E2093" t="str">
            <v>641.53</v>
          </cell>
          <cell r="F2093" t="str">
            <v>42131 Peanut (groundnut) oil, crude</v>
          </cell>
        </row>
        <row r="2094">
          <cell r="C2094" t="str">
            <v>251.19</v>
          </cell>
          <cell r="E2094" t="str">
            <v>641.53</v>
          </cell>
          <cell r="F2094" t="str">
            <v>42139 Peanut (groundnut) oil, refined, and its fractions</v>
          </cell>
        </row>
        <row r="2095">
          <cell r="C2095" t="str">
            <v>641.1</v>
          </cell>
          <cell r="E2095" t="str">
            <v>641.92</v>
          </cell>
          <cell r="F2095" t="str">
            <v>72343 Coal or rock cutters and tunneling machinery, not self-propelled</v>
          </cell>
        </row>
        <row r="2096">
          <cell r="C2096" t="str">
            <v>641.21</v>
          </cell>
          <cell r="E2096" t="str">
            <v>641.64</v>
          </cell>
          <cell r="F2096" t="str">
            <v>72347 Moving, grading, leveling, excavating, etc., machinery, n.e.s. for earth, minerals or ores, not self-propelled</v>
          </cell>
        </row>
        <row r="2097">
          <cell r="C2097" t="str">
            <v>641.22</v>
          </cell>
          <cell r="E2097" t="str">
            <v>641.61</v>
          </cell>
          <cell r="F2097" t="str">
            <v>72348 Machinery for public works, building or the like, n.e.s.</v>
          </cell>
        </row>
        <row r="2098">
          <cell r="C2098" t="str">
            <v>641.23</v>
          </cell>
          <cell r="E2098" t="str">
            <v>641.62</v>
          </cell>
          <cell r="F2098" t="str">
            <v>72391 Machinery buckets, shovels, grabs and grips</v>
          </cell>
        </row>
        <row r="2099">
          <cell r="C2099" t="str">
            <v>641.24</v>
          </cell>
          <cell r="E2099" t="str">
            <v>641.69</v>
          </cell>
          <cell r="F2099" t="str">
            <v>72392 Bulldozer or angledozer blades</v>
          </cell>
        </row>
        <row r="2100">
          <cell r="C2100" t="str">
            <v>641.25</v>
          </cell>
          <cell r="E2100" t="str">
            <v>641.31</v>
          </cell>
          <cell r="F2100" t="str">
            <v>72393 Parts for boring or sinking machinery</v>
          </cell>
        </row>
        <row r="2101">
          <cell r="C2101" t="str">
            <v>641.26</v>
          </cell>
          <cell r="E2101" t="str">
            <v>641.31</v>
          </cell>
          <cell r="F2101" t="str">
            <v>72399 Parts n.e.s., of civil engineering etc. machinery, including mining and public works machinery parts (heading 723) and cranes etc. (heading 744.3)</v>
          </cell>
        </row>
        <row r="2102">
          <cell r="C2102" t="str">
            <v>641.26</v>
          </cell>
          <cell r="E2102" t="str">
            <v>641.32</v>
          </cell>
          <cell r="F2102" t="str">
            <v>72433 Sewing machines, household type</v>
          </cell>
        </row>
        <row r="2103">
          <cell r="C2103" t="str">
            <v>641.26</v>
          </cell>
          <cell r="E2103" t="str">
            <v>641.32</v>
          </cell>
          <cell r="F2103" t="str">
            <v>72435 Sewing machines, other than household type</v>
          </cell>
        </row>
        <row r="2104">
          <cell r="C2104" t="str">
            <v>641.27</v>
          </cell>
          <cell r="E2104" t="str">
            <v>641.32</v>
          </cell>
          <cell r="F2104" t="str">
            <v>72439 Sewing machine needles; sewing machine furniture, bases and covers and parts thereof; sewing machine parts</v>
          </cell>
        </row>
        <row r="2105">
          <cell r="C2105" t="str">
            <v>641.2</v>
          </cell>
          <cell r="E2105" t="str">
            <v>641.34</v>
          </cell>
          <cell r="F2105" t="str">
            <v>72344 Boring and sinking machinery, n.e.s., not self-propelled</v>
          </cell>
        </row>
        <row r="2106">
          <cell r="C2106" t="str">
            <v>641.2</v>
          </cell>
          <cell r="E2106" t="str">
            <v>641.34</v>
          </cell>
          <cell r="F2106" t="str">
            <v>72345 Tamping or compacting machinery, not self-propelled</v>
          </cell>
        </row>
        <row r="2107">
          <cell r="C2107" t="str">
            <v>641.29</v>
          </cell>
          <cell r="E2107" t="str">
            <v>641.74</v>
          </cell>
          <cell r="F2107" t="str">
            <v>72441 Textile machines for extruding, drawing, texturing or cutting manmade textile materials</v>
          </cell>
        </row>
        <row r="2108">
          <cell r="C2108" t="str">
            <v>641.63</v>
          </cell>
          <cell r="E2108" t="str">
            <v>641.75</v>
          </cell>
          <cell r="F2108" t="str">
            <v>72667 Printing machinery, n.e.s.</v>
          </cell>
        </row>
        <row r="2109">
          <cell r="C2109" t="str">
            <v>641.41</v>
          </cell>
          <cell r="E2109" t="str">
            <v>641.76</v>
          </cell>
          <cell r="F2109" t="str">
            <v>72461 Auxiliary textile machinery for preparing and/or producing fibers and yarns or weaving, knitting, stitch-bonding, etc. machines</v>
          </cell>
        </row>
        <row r="2110">
          <cell r="C2110" t="str">
            <v>641.41</v>
          </cell>
          <cell r="E2110" t="str">
            <v>641.77</v>
          </cell>
          <cell r="F2110" t="str">
            <v>72467 Parts and accessories of weaving machines (looms) or their auxiliary machines</v>
          </cell>
        </row>
        <row r="2111">
          <cell r="C2111" t="str">
            <v>641.42</v>
          </cell>
          <cell r="E2111" t="str">
            <v>641.77</v>
          </cell>
          <cell r="F2111" t="str">
            <v>72468 Parts and accessories of knitting and stitch-bonding machines, tulle, lace, embroidery, net, etc. machines or their auxiliary machines</v>
          </cell>
        </row>
        <row r="2112">
          <cell r="C2112" t="str">
            <v>641.42</v>
          </cell>
          <cell r="E2112" t="str">
            <v>641.73</v>
          </cell>
          <cell r="F2112" t="str">
            <v>72471 Household or laundry-type washing machines (including machines which both wash and dry), of a dry linen capacity exceeding 10 kgs</v>
          </cell>
        </row>
        <row r="2113">
          <cell r="C2113" t="str">
            <v>641.46</v>
          </cell>
          <cell r="E2113" t="str">
            <v>641.78</v>
          </cell>
          <cell r="F2113" t="str">
            <v>72472 Dry-cleaning machines for textiles</v>
          </cell>
        </row>
        <row r="2114">
          <cell r="C2114" t="str">
            <v>641.46</v>
          </cell>
          <cell r="E2114" t="str">
            <v>641.78</v>
          </cell>
          <cell r="F2114" t="str">
            <v>72473 Textile drying machines (not centrifical type of heading 743.5), of a dry linen capacity exceeding 10 kgs</v>
          </cell>
        </row>
        <row r="2115">
          <cell r="C2115" t="str">
            <v>641.47</v>
          </cell>
          <cell r="E2115" t="str">
            <v>641.71</v>
          </cell>
          <cell r="F2115" t="str">
            <v>72474 Textile machinery for washing, wringing, pressing, dyeing, coating etc. textile yarn, fabric or articles; textile machinery, n.e.s.</v>
          </cell>
        </row>
        <row r="2116">
          <cell r="C2116" t="str">
            <v>641.47</v>
          </cell>
          <cell r="E2116" t="str">
            <v>641.72</v>
          </cell>
          <cell r="F2116" t="str">
            <v>72481 Leather machinery for preparing, tanning or working hides, skins or leather</v>
          </cell>
        </row>
        <row r="2117">
          <cell r="C2117" t="str">
            <v>641.47</v>
          </cell>
          <cell r="E2117" t="str">
            <v>641.79</v>
          </cell>
          <cell r="F2117" t="str">
            <v>72483 Leather machinery for making or repairing footwear</v>
          </cell>
        </row>
        <row r="2118">
          <cell r="C2118" t="str">
            <v>641.48</v>
          </cell>
          <cell r="E2118" t="str">
            <v>641.79</v>
          </cell>
          <cell r="F2118" t="str">
            <v>72485 Leather machinery for making or repairing articles, of hides, skins or leather, other than footwear</v>
          </cell>
        </row>
        <row r="2119">
          <cell r="C2119" t="str">
            <v>641.48</v>
          </cell>
          <cell r="E2119" t="str">
            <v>641.93</v>
          </cell>
          <cell r="F2119" t="str">
            <v>72488 Parts for leather machinery designed for preparing, tanning or working hides or leather or for making or repairing footwear or other leather articles</v>
          </cell>
        </row>
        <row r="2120">
          <cell r="C2120" t="str">
            <v>641.48</v>
          </cell>
          <cell r="E2120" t="str">
            <v>642.41</v>
          </cell>
          <cell r="F2120" t="str">
            <v>72491 Parts for household or laundry type washing machines</v>
          </cell>
        </row>
        <row r="2121">
          <cell r="C2121" t="str">
            <v>641.51</v>
          </cell>
          <cell r="E2121" t="str">
            <v>642.41</v>
          </cell>
          <cell r="F2121" t="str">
            <v>72512 Machinery for making or finishing paper or paperboard</v>
          </cell>
        </row>
        <row r="2122">
          <cell r="C2122" t="str">
            <v>641.5</v>
          </cell>
          <cell r="E2122" t="str">
            <v>641.55</v>
          </cell>
          <cell r="F2122" t="str">
            <v>72492 Parts for textile machinery designed for washing, drying, bleaching, dyeing, etc. yarn, fabric or articles (not for household or laundry type washers)</v>
          </cell>
        </row>
        <row r="2123">
          <cell r="C2123" t="str">
            <v>641.5</v>
          </cell>
          <cell r="E2123" t="str">
            <v>641.94</v>
          </cell>
          <cell r="F2123" t="str">
            <v>72511 Machinery for making pulp of fibrous cellulosic material</v>
          </cell>
        </row>
        <row r="2124">
          <cell r="C2124" t="str">
            <v>641.54</v>
          </cell>
          <cell r="E2124" t="str">
            <v>641.94</v>
          </cell>
          <cell r="F2124" t="str">
            <v>72591 Parts of machines for making pulp of fiberous cellulosic material or for making or finishing paper or paperboard</v>
          </cell>
        </row>
        <row r="2125">
          <cell r="C2125" t="str">
            <v>641.54</v>
          </cell>
          <cell r="E2125" t="str">
            <v>641.94</v>
          </cell>
          <cell r="F2125" t="str">
            <v>72599 Parts of machinery for making up paper pulp, paper or paperboard, n.e.s.</v>
          </cell>
        </row>
        <row r="2126">
          <cell r="C2126" t="str">
            <v>641.52</v>
          </cell>
          <cell r="E2126" t="str">
            <v>642.42</v>
          </cell>
          <cell r="F2126" t="str">
            <v>72521 Paper cutting machines of all kinds</v>
          </cell>
        </row>
        <row r="2127">
          <cell r="C2127" t="str">
            <v>641.56</v>
          </cell>
          <cell r="E2127" t="str">
            <v>642.42</v>
          </cell>
          <cell r="F2127" t="str">
            <v>72659 Offset printing machinery n.e.s.</v>
          </cell>
        </row>
        <row r="2128">
          <cell r="C2128" t="str">
            <v>641.56</v>
          </cell>
          <cell r="E2128" t="str">
            <v>642.21</v>
          </cell>
          <cell r="F2128" t="str">
            <v>72661 Letterpress printing machinery (excluding flexographic printing)</v>
          </cell>
        </row>
        <row r="2129">
          <cell r="C2129" t="str">
            <v>641.54</v>
          </cell>
          <cell r="E2129" t="str">
            <v>642.22</v>
          </cell>
          <cell r="F2129" t="str">
            <v>72631 Typesetting and typefounding machinery, apparatus and equipment for making printing blocks, plates, cylinders or other printing components</v>
          </cell>
        </row>
        <row r="2130">
          <cell r="C2130" t="str">
            <v>641.54</v>
          </cell>
          <cell r="E2130" t="str">
            <v>642.23</v>
          </cell>
          <cell r="F2130" t="str">
            <v>72635 Printng type, blocks, plates and other printing components; plates, cylinders and lithographic stones prepared for printing purposes</v>
          </cell>
        </row>
        <row r="2131">
          <cell r="C2131" t="str">
            <v>641.54</v>
          </cell>
          <cell r="E2131" t="str">
            <v>642.43</v>
          </cell>
          <cell r="F2131" t="str">
            <v>72651 Offset printing machinery, reel fed</v>
          </cell>
        </row>
        <row r="2132">
          <cell r="C2132" t="str">
            <v>641.53</v>
          </cell>
          <cell r="E2132" t="str">
            <v>642.94</v>
          </cell>
          <cell r="F2132" t="str">
            <v>72523 Machines for making paper bags, sacks or envelopes</v>
          </cell>
        </row>
        <row r="2133">
          <cell r="C2133" t="str">
            <v>641.53</v>
          </cell>
          <cell r="E2133" t="str">
            <v>642.94</v>
          </cell>
          <cell r="F2133" t="str">
            <v>72525 Machines for making paper cartons, boxes, cases, tubes, drums or similar containers, other than by molding</v>
          </cell>
        </row>
        <row r="2134">
          <cell r="C2134" t="str">
            <v>641.53</v>
          </cell>
          <cell r="E2134" t="str">
            <v>642.95</v>
          </cell>
          <cell r="F2134" t="str">
            <v>72527 Machines for molding articles in paper pulp, paper or paperboard</v>
          </cell>
        </row>
        <row r="2135">
          <cell r="C2135" t="str">
            <v>641.53</v>
          </cell>
          <cell r="E2135" t="str">
            <v>642.94</v>
          </cell>
          <cell r="F2135" t="str">
            <v>72529 Paper pulp, paper and paperboard machinery, n.e.s.</v>
          </cell>
        </row>
        <row r="2136">
          <cell r="C2136" t="str">
            <v>641.92</v>
          </cell>
          <cell r="E2136" t="str">
            <v>642.94</v>
          </cell>
          <cell r="F2136" t="str">
            <v>72832 Machinery for crushing or grinding earth, stone, ores or other mineral substances in solid (including powder or paste) form</v>
          </cell>
        </row>
        <row r="2137">
          <cell r="C2137" t="str">
            <v>641.64</v>
          </cell>
          <cell r="E2137" t="str">
            <v>642.11</v>
          </cell>
          <cell r="F2137" t="str">
            <v>72668 Machines for uses ancillary to printing</v>
          </cell>
        </row>
        <row r="2138">
          <cell r="C2138" t="str">
            <v>641.61</v>
          </cell>
          <cell r="E2138" t="str">
            <v>642.12</v>
          </cell>
          <cell r="F2138" t="str">
            <v>72663 Flexographic printing machinery</v>
          </cell>
        </row>
        <row r="2139">
          <cell r="C2139" t="str">
            <v>641.62</v>
          </cell>
          <cell r="E2139" t="str">
            <v>642.13</v>
          </cell>
          <cell r="F2139" t="str">
            <v>72665 Gravure printing machinery</v>
          </cell>
        </row>
        <row r="2140">
          <cell r="C2140" t="str">
            <v>641.69</v>
          </cell>
          <cell r="E2140" t="str">
            <v>642.14</v>
          </cell>
          <cell r="F2140" t="str">
            <v>72681 Bookbinding machinery (including book-sewing machines)</v>
          </cell>
        </row>
        <row r="2141">
          <cell r="C2141" t="str">
            <v>641.31</v>
          </cell>
          <cell r="E2141" t="str">
            <v>642.15</v>
          </cell>
          <cell r="F2141" t="str">
            <v>72451 Weaving machines (looms)</v>
          </cell>
        </row>
        <row r="2142">
          <cell r="C2142" t="str">
            <v>641.31</v>
          </cell>
          <cell r="E2142" t="str">
            <v>642.16</v>
          </cell>
          <cell r="F2142" t="str">
            <v>72452 Knitting and stitch-bonding machines</v>
          </cell>
        </row>
        <row r="2143">
          <cell r="C2143" t="str">
            <v>641.31</v>
          </cell>
          <cell r="E2143" t="str">
            <v>642.31</v>
          </cell>
          <cell r="F2143" t="str">
            <v>72453 Machines for making gimped yarn, tulle, lace, embroidery, trimmings, braid and tufting</v>
          </cell>
        </row>
        <row r="2144">
          <cell r="C2144" t="str">
            <v>641.3</v>
          </cell>
          <cell r="E2144" t="str">
            <v>642.32</v>
          </cell>
          <cell r="F2144" t="str">
            <v>72442 Textile machines for preparing textile fibers</v>
          </cell>
        </row>
        <row r="2145">
          <cell r="C2145" t="str">
            <v>641.3</v>
          </cell>
          <cell r="E2145" t="str">
            <v>642.33</v>
          </cell>
          <cell r="F2145" t="str">
            <v>72443 Textile spinning, doubling or twisting machines; textile winding (includingweft winding) or reeling machines</v>
          </cell>
        </row>
        <row r="2146">
          <cell r="C2146" t="str">
            <v>641.3</v>
          </cell>
          <cell r="E2146" t="str">
            <v>642.34</v>
          </cell>
          <cell r="F2146" t="str">
            <v>72449 Parts and accessories of textile machinery designed for use in the preparation and production of textile fibers and yarns</v>
          </cell>
        </row>
        <row r="2147">
          <cell r="C2147" t="str">
            <v>641.34</v>
          </cell>
          <cell r="E2147" t="str">
            <v>642.35</v>
          </cell>
          <cell r="F2147" t="str">
            <v>72454 Textile machines for preparing yarns for use on textile machinery for weaving, knitting, stitch-bondind etc. and making tulle, lace, embroidery, etc.</v>
          </cell>
        </row>
        <row r="2148">
          <cell r="C2148" t="str">
            <v>641.34</v>
          </cell>
          <cell r="E2148" t="str">
            <v>642.39</v>
          </cell>
          <cell r="F2148" t="str">
            <v>72455 Machinery for the manufacture or finishing of felt or nonwovens in the piece or in shapes, including felt hats; blocks for making hats</v>
          </cell>
        </row>
        <row r="2149">
          <cell r="C2149" t="str">
            <v>641.74</v>
          </cell>
          <cell r="E2149" t="str">
            <v>892.81</v>
          </cell>
          <cell r="F2149" t="str">
            <v>72711 Machinery used in the grain milling industry or for the working of cereals or dried leguminous vegetables (other than farm type machinery)</v>
          </cell>
        </row>
        <row r="2150">
          <cell r="C2150" t="str">
            <v>641.75</v>
          </cell>
          <cell r="E2150" t="str">
            <v>892.81</v>
          </cell>
          <cell r="F2150" t="str">
            <v>72719 Parts for machinery (other than farm type) used for grain milling or the working, cleaning, sorting etc. of cereals or dried leguminous vegetables</v>
          </cell>
        </row>
        <row r="2151">
          <cell r="C2151" t="str">
            <v>641.76</v>
          </cell>
          <cell r="E2151" t="str">
            <v>642.91</v>
          </cell>
          <cell r="F2151" t="str">
            <v>72721 Machinery for the extraction or preparation of animal or fixed vegetable fats and oils</v>
          </cell>
        </row>
        <row r="2152">
          <cell r="C2152" t="str">
            <v>641.77</v>
          </cell>
          <cell r="E2152" t="str">
            <v>642.91</v>
          </cell>
          <cell r="F2152" t="str">
            <v>72722 Machinery, n.e.s., for the industrial preparation or manufacture of food or drink</v>
          </cell>
        </row>
        <row r="2153">
          <cell r="C2153" t="str">
            <v>641.77</v>
          </cell>
          <cell r="E2153" t="str">
            <v>642.45</v>
          </cell>
          <cell r="F2153" t="str">
            <v>72729 Parts for the machinery, n.e.s. for the industrial preparation or manufacture of food or drink</v>
          </cell>
        </row>
        <row r="2154">
          <cell r="C2154" t="str">
            <v>641.73</v>
          </cell>
          <cell r="E2154" t="str">
            <v>642.99</v>
          </cell>
          <cell r="F2154" t="str">
            <v>72699 Parts for printing machinery and parts of machines for uses ancillary to printing</v>
          </cell>
        </row>
        <row r="2155">
          <cell r="C2155" t="str">
            <v>641.78</v>
          </cell>
          <cell r="E2155" t="str">
            <v>642.93</v>
          </cell>
          <cell r="F2155" t="str">
            <v>72811 Machine tools for working stone, ceramics, concrete, asbestos-cement, etc. or for cold working glass, n.e.s.</v>
          </cell>
        </row>
        <row r="2156">
          <cell r="C2156" t="str">
            <v>641.78</v>
          </cell>
          <cell r="E2156" t="str">
            <v>642.93</v>
          </cell>
          <cell r="F2156" t="str">
            <v>72812 Machine tools for working wood, cork, bone, hard rubber, hard plastic, etc.(including machines for nailing, stapling, glueing, etc.), n.e.s.</v>
          </cell>
        </row>
        <row r="2157">
          <cell r="C2157" t="str">
            <v>641.71</v>
          </cell>
          <cell r="E2157" t="str">
            <v>642.99</v>
          </cell>
          <cell r="F2157" t="str">
            <v>72689 Parts for bookbinding machinery</v>
          </cell>
        </row>
        <row r="2158">
          <cell r="C2158" t="str">
            <v>641.72</v>
          </cell>
          <cell r="E2158" t="str">
            <v>642.99</v>
          </cell>
          <cell r="F2158" t="str">
            <v>72691 Parts for typesetting and typefounding machinery, apparatus and equipment</v>
          </cell>
        </row>
        <row r="2159">
          <cell r="C2159" t="str">
            <v>641.79</v>
          </cell>
          <cell r="E2159" t="str">
            <v>892.15</v>
          </cell>
          <cell r="F2159" t="str">
            <v>72819 Parts and accessories suitable for use solely or principally with machine tools specialized for particular industries, n.e.s.</v>
          </cell>
        </row>
        <row r="2160">
          <cell r="C2160" t="str">
            <v>641.79</v>
          </cell>
          <cell r="E2160" t="str">
            <v>892.16</v>
          </cell>
          <cell r="F2160" t="str">
            <v>72831 Machinery for sorting, screening, separating or washing earth, stone, ores or other mineral substances, in solid (including powder or paste) form</v>
          </cell>
        </row>
        <row r="2161">
          <cell r="C2161" t="str">
            <v>641.93</v>
          </cell>
          <cell r="E2161" t="str">
            <v>892.19</v>
          </cell>
          <cell r="F2161" t="str">
            <v>72833 Machinery for mixing or kneading earth, stone, ores or other mineral substances in solid (including powder or paste) form</v>
          </cell>
        </row>
        <row r="2162">
          <cell r="C2162" t="str">
            <v>642.41</v>
          </cell>
          <cell r="E2162" t="str">
            <v>892.21</v>
          </cell>
          <cell r="F2162" t="str">
            <v>73123 Multistation transfer machines for working metal</v>
          </cell>
        </row>
        <row r="2163">
          <cell r="C2163" t="str">
            <v>642.41</v>
          </cell>
          <cell r="E2163" t="str">
            <v>892.29</v>
          </cell>
          <cell r="F2163" t="str">
            <v>73131 Horizontal lathes, numerically controlled, for removing metal</v>
          </cell>
        </row>
        <row r="2164">
          <cell r="C2164" t="str">
            <v>641.55</v>
          </cell>
          <cell r="E2164" t="str">
            <v>892.12</v>
          </cell>
          <cell r="F2164" t="str">
            <v>72655 Offset printing machinery, sheet fed office type (sheet size not exceeding 22 x 36 cm)</v>
          </cell>
        </row>
        <row r="2165">
          <cell r="C2165" t="str">
            <v>641.94</v>
          </cell>
          <cell r="E2165" t="str">
            <v>892.85</v>
          </cell>
          <cell r="F2165" t="str">
            <v>72834 Machinery for agglomerating, shaping or molding solid mineral fuels, ceramic pastes, etc. in powder or paste form, and for forming sand foundry molds</v>
          </cell>
        </row>
        <row r="2166">
          <cell r="C2166" t="str">
            <v>641.94</v>
          </cell>
          <cell r="E2166" t="str">
            <v>892.14</v>
          </cell>
          <cell r="F2166" t="str">
            <v>72839 Parts of machinery for sorting, washing, crushing or mixing earth, stone, ores etc., and for shaping solid mineral fuels, ceramic pastes etc.</v>
          </cell>
        </row>
        <row r="2167">
          <cell r="C2167" t="str">
            <v>641.94</v>
          </cell>
          <cell r="E2167" t="str">
            <v>892.13</v>
          </cell>
          <cell r="F2167" t="str">
            <v>72841 Machines for assembling electric or electronic lamps, tubes, etc. in glass envelopes; machines for manufacturing or hot working glass or glassware</v>
          </cell>
        </row>
        <row r="2168">
          <cell r="C2168" t="str">
            <v>641.94</v>
          </cell>
          <cell r="E2168" t="str">
            <v>892.14</v>
          </cell>
          <cell r="F2168" t="str">
            <v>72842 Machinery for working rubber or plastics or for the manufacture of products made from rubber or plastics, n.e.s.</v>
          </cell>
        </row>
        <row r="2169">
          <cell r="C2169" t="str">
            <v>659.11</v>
          </cell>
          <cell r="E2169" t="str">
            <v>892.82</v>
          </cell>
          <cell r="F2169" t="str">
            <v>84240 Dresses of woven textile fabrics, women's or girls'</v>
          </cell>
        </row>
        <row r="2170">
          <cell r="C2170" t="str">
            <v>642.42</v>
          </cell>
          <cell r="E2170" t="str">
            <v>892.83</v>
          </cell>
          <cell r="F2170" t="str">
            <v>73135 Lathes (other than horizontal lathes), numerically controlled, for removingmetal</v>
          </cell>
        </row>
        <row r="2171">
          <cell r="C2171" t="str">
            <v>642.42</v>
          </cell>
          <cell r="E2171" t="str">
            <v>892.41</v>
          </cell>
          <cell r="F2171" t="str">
            <v>73137 Horizontal lathes, other than numerically controlled, for removing metal</v>
          </cell>
        </row>
        <row r="2172">
          <cell r="C2172" t="str">
            <v>642.42</v>
          </cell>
          <cell r="E2172" t="str">
            <v>892.41</v>
          </cell>
          <cell r="F2172" t="str">
            <v>73139 Lathes, n.e.s. (other than horizontal and other than numerically controlled) for removing metal</v>
          </cell>
        </row>
        <row r="2173">
          <cell r="C2173" t="str">
            <v>642.42</v>
          </cell>
          <cell r="E2173" t="str">
            <v>892.42</v>
          </cell>
          <cell r="F2173" t="str">
            <v>73141 Way-type unit head machines for drilling, boring, milling, etc. by removing metal</v>
          </cell>
        </row>
        <row r="2174">
          <cell r="C2174" t="str">
            <v>642.21</v>
          </cell>
          <cell r="E2174" t="str">
            <v>892.84</v>
          </cell>
          <cell r="F2174" t="str">
            <v>72852 Parts of machinery for working rubber or plastics or manufacturing products made from rubber or plastics, n.e.s.</v>
          </cell>
        </row>
        <row r="2175">
          <cell r="C2175" t="str">
            <v>642.22</v>
          </cell>
          <cell r="E2175" t="str">
            <v>892.86</v>
          </cell>
          <cell r="F2175" t="str">
            <v>72853 Parts of machinery for preparing or making up tobacco, n.e.s.</v>
          </cell>
        </row>
        <row r="2176">
          <cell r="C2176" t="str">
            <v>642.23</v>
          </cell>
          <cell r="E2176" t="str">
            <v>892.87</v>
          </cell>
          <cell r="F2176" t="str">
            <v>72855 Parts, n.e.s., of machinery for public works etc., preparing animal or fixed vegetable fats and oils, and specialized for particular industries n.e.s.</v>
          </cell>
        </row>
        <row r="2177">
          <cell r="C2177" t="str">
            <v>642.43</v>
          </cell>
          <cell r="E2177" t="str">
            <v>892.89</v>
          </cell>
          <cell r="F2177" t="str">
            <v>73142 Drilling machines, other than way-type head machines, numerically controlled for drilling metal</v>
          </cell>
        </row>
        <row r="2178">
          <cell r="C2178" t="str">
            <v>642.94</v>
          </cell>
          <cell r="E2178" t="str">
            <v>261.41</v>
          </cell>
          <cell r="F2178" t="str">
            <v>73153 Milling machines, n.e.s., numerically controlled, for milling metal</v>
          </cell>
        </row>
        <row r="2179">
          <cell r="C2179" t="str">
            <v>642.94</v>
          </cell>
          <cell r="E2179" t="str">
            <v>261.3</v>
          </cell>
          <cell r="F2179" t="str">
            <v>73154 Milling machines for milling metal, n.e.s., other than numerically controlled</v>
          </cell>
        </row>
        <row r="2180">
          <cell r="C2180" t="str">
            <v>642.95</v>
          </cell>
          <cell r="E2180" t="str">
            <v>261.42</v>
          </cell>
          <cell r="F2180" t="str">
            <v>73162 Flat-surface grinding machines, except numerically controlled, positioning in any one axis can be set to an accuracy of at least 0.01 mm, metalworking</v>
          </cell>
        </row>
        <row r="2181">
          <cell r="C2181" t="str">
            <v>642.94</v>
          </cell>
          <cell r="E2181" t="str">
            <v>651.92</v>
          </cell>
          <cell r="F2181" t="str">
            <v>73157 Machine tools for threading or tapping by removing metal, n.e.s.</v>
          </cell>
        </row>
        <row r="2182">
          <cell r="C2182" t="str">
            <v>642.94</v>
          </cell>
          <cell r="E2182" t="str">
            <v>651.93</v>
          </cell>
          <cell r="F2182" t="str">
            <v>73161 Flat-surface grinding machines, numerically controlled, positioning in any one axis can be set to an accuracy of at least 0.01 mm, metalworking</v>
          </cell>
        </row>
        <row r="2183">
          <cell r="C2183" t="str">
            <v>642.11</v>
          </cell>
          <cell r="E2183" t="str">
            <v>651.94</v>
          </cell>
          <cell r="F2183" t="str">
            <v>72843 Machinery for preparing or making up tobacco, n.e.s.</v>
          </cell>
        </row>
        <row r="2184">
          <cell r="C2184" t="str">
            <v>642.12</v>
          </cell>
          <cell r="E2184" t="str">
            <v>654.11</v>
          </cell>
          <cell r="F2184" t="str">
            <v>72844 Presses for the manufacture of particle board or fiber building board of wood, etc.; machinery for treating wood or cork, n.e.s.</v>
          </cell>
        </row>
        <row r="2185">
          <cell r="C2185" t="str">
            <v>642.13</v>
          </cell>
          <cell r="E2185" t="str">
            <v>654.13</v>
          </cell>
          <cell r="F2185" t="str">
            <v>72846 Machinery for treating metal (including electric wire coil-winders), n.e.s.</v>
          </cell>
        </row>
        <row r="2186">
          <cell r="C2186" t="str">
            <v>642.14</v>
          </cell>
          <cell r="E2186" t="str">
            <v>654.19</v>
          </cell>
          <cell r="F2186" t="str">
            <v>72847 Machinery and apparatus for isotopic separation, and parts thereof, n.e.s.</v>
          </cell>
        </row>
        <row r="2187">
          <cell r="C2187" t="str">
            <v>642.15</v>
          </cell>
          <cell r="E2187" t="str">
            <v>268.11</v>
          </cell>
          <cell r="F2187" t="str">
            <v>72849 Machinery having individual functions, n.e.s.</v>
          </cell>
        </row>
        <row r="2188">
          <cell r="C2188" t="str">
            <v>642.16</v>
          </cell>
          <cell r="E2188" t="str">
            <v>268.19</v>
          </cell>
          <cell r="F2188" t="str">
            <v>72851 Parts for machines assembling electric or electronic lamps, tubes, etc.; parts for machines manufacturing or hot working glass or glassware</v>
          </cell>
        </row>
        <row r="2189">
          <cell r="C2189" t="str">
            <v>642.31</v>
          </cell>
          <cell r="E2189" t="str">
            <v>268.21</v>
          </cell>
          <cell r="F2189" t="str">
            <v>73111 Machine tools operated by laser, or other light or photon beam processes</v>
          </cell>
        </row>
        <row r="2190">
          <cell r="C2190" t="str">
            <v>642.32</v>
          </cell>
          <cell r="E2190" t="str">
            <v>268.21</v>
          </cell>
          <cell r="F2190" t="str">
            <v>73112 Machine tools operated by ultrasonic processes</v>
          </cell>
        </row>
        <row r="2191">
          <cell r="C2191" t="str">
            <v>642.33</v>
          </cell>
          <cell r="E2191" t="str">
            <v>268.29</v>
          </cell>
          <cell r="F2191" t="str">
            <v>73113 Machine tools operated by electro-discharge processes</v>
          </cell>
        </row>
        <row r="2192">
          <cell r="C2192" t="str">
            <v>642.34</v>
          </cell>
          <cell r="E2192" t="str">
            <v>268.3</v>
          </cell>
          <cell r="F2192" t="str">
            <v>73114 Machine tools operated by electro-chemical, electron-beam, ionic-beam or plasma arc process</v>
          </cell>
        </row>
        <row r="2193">
          <cell r="C2193" t="str">
            <v>642.35</v>
          </cell>
          <cell r="E2193" t="str">
            <v>268.3</v>
          </cell>
          <cell r="F2193" t="str">
            <v>73121 Machining centers for working metal</v>
          </cell>
        </row>
        <row r="2194">
          <cell r="C2194" t="str">
            <v>642.39</v>
          </cell>
          <cell r="E2194" t="str">
            <v>268.5</v>
          </cell>
          <cell r="F2194" t="str">
            <v>73122 Unit construction machines (single station) for working metal</v>
          </cell>
        </row>
        <row r="2195">
          <cell r="C2195" t="str">
            <v>892.81</v>
          </cell>
          <cell r="E2195" t="str">
            <v>268.63</v>
          </cell>
        </row>
        <row r="2196">
          <cell r="C2196" t="str">
            <v>892.81</v>
          </cell>
          <cell r="E2196" t="str">
            <v>268.69</v>
          </cell>
        </row>
        <row r="2197">
          <cell r="C2197" t="str">
            <v>642.91</v>
          </cell>
          <cell r="E2197" t="str">
            <v>268.69</v>
          </cell>
          <cell r="F2197" t="str">
            <v>73146 Boring machines, n.e.s., for working metal</v>
          </cell>
        </row>
        <row r="2198">
          <cell r="C2198" t="str">
            <v>642.91</v>
          </cell>
          <cell r="E2198" t="str">
            <v>268.62</v>
          </cell>
          <cell r="F2198" t="str">
            <v>73151 Milling machines, knee type, numerically controlled, for milling metal</v>
          </cell>
        </row>
        <row r="2199">
          <cell r="C2199" t="str">
            <v>642.44</v>
          </cell>
          <cell r="E2199" t="str">
            <v>268.71</v>
          </cell>
          <cell r="F2199" t="str">
            <v>73143 Drilling machines, n.e.s. for drilling metal</v>
          </cell>
        </row>
        <row r="2200">
          <cell r="C2200" t="str">
            <v>642.44</v>
          </cell>
          <cell r="E2200" t="str">
            <v>268.71</v>
          </cell>
          <cell r="F2200" t="str">
            <v>73144 Boring-milling machines, n.e.s., numerically controlled, for working metal</v>
          </cell>
        </row>
        <row r="2201">
          <cell r="C2201" t="str">
            <v>642.45</v>
          </cell>
          <cell r="E2201" t="str">
            <v>268.73</v>
          </cell>
          <cell r="F2201" t="str">
            <v>73145 Boring-milling machines, n.e.s., for working metal</v>
          </cell>
        </row>
        <row r="2202">
          <cell r="C2202" t="str">
            <v>642.99</v>
          </cell>
          <cell r="E2202" t="str">
            <v>268.77</v>
          </cell>
          <cell r="F2202" t="str">
            <v>73163 Grinding machines, numerically controlled, n.e.s., positioning in any one axis can be set to an accuracy of at least 0.01 mm, metalworking</v>
          </cell>
        </row>
        <row r="2203">
          <cell r="C2203" t="str">
            <v>642.93</v>
          </cell>
          <cell r="E2203" t="str">
            <v>268.77</v>
          </cell>
          <cell r="F2203" t="str">
            <v>73152 Knee type milling machines, other than numerically controlled, for milling metal</v>
          </cell>
        </row>
        <row r="2204">
          <cell r="C2204" t="str">
            <v>642.99</v>
          </cell>
          <cell r="E2204" t="str">
            <v>268.77</v>
          </cell>
          <cell r="F2204" t="str">
            <v>73164 Grinding machines, n.e.s., positioning in any one axis can be set to an accuracy of at least 0.01 mm, metalworking</v>
          </cell>
        </row>
        <row r="2205">
          <cell r="C2205" t="str">
            <v>641</v>
          </cell>
          <cell r="E2205" t="str">
            <v>651.12</v>
          </cell>
          <cell r="F2205" t="str">
            <v>72342 Snowplows and snowblowers</v>
          </cell>
        </row>
        <row r="2206">
          <cell r="C2206" t="str">
            <v>892.15</v>
          </cell>
          <cell r="E2206" t="str">
            <v>651.17</v>
          </cell>
        </row>
        <row r="2207">
          <cell r="C2207" t="str">
            <v>892.16</v>
          </cell>
          <cell r="E2207" t="str">
            <v>651.13</v>
          </cell>
        </row>
        <row r="2208">
          <cell r="C2208" t="str">
            <v>892.19</v>
          </cell>
          <cell r="E2208" t="str">
            <v>651.18</v>
          </cell>
        </row>
        <row r="2209">
          <cell r="C2209" t="str">
            <v>892.21</v>
          </cell>
          <cell r="E2209" t="str">
            <v>651.14</v>
          </cell>
        </row>
        <row r="2210">
          <cell r="C2210" t="str">
            <v>892.29</v>
          </cell>
          <cell r="E2210" t="str">
            <v>651.14</v>
          </cell>
        </row>
        <row r="2211">
          <cell r="C2211" t="str">
            <v>892.12</v>
          </cell>
          <cell r="E2211" t="str">
            <v>651.16</v>
          </cell>
        </row>
        <row r="2212">
          <cell r="C2212" t="str">
            <v>892.85</v>
          </cell>
          <cell r="E2212" t="str">
            <v>651.19</v>
          </cell>
        </row>
        <row r="2213">
          <cell r="C2213" t="str">
            <v>892.14</v>
          </cell>
          <cell r="E2213" t="str">
            <v>651.15</v>
          </cell>
        </row>
        <row r="2214">
          <cell r="C2214" t="str">
            <v>892.13</v>
          </cell>
          <cell r="E2214" t="str">
            <v>654.21</v>
          </cell>
        </row>
        <row r="2215">
          <cell r="C2215" t="str">
            <v>892.14</v>
          </cell>
          <cell r="E2215" t="str">
            <v>654.21</v>
          </cell>
        </row>
        <row r="2216">
          <cell r="C2216" t="str">
            <v>892.82</v>
          </cell>
          <cell r="E2216" t="str">
            <v>654.31</v>
          </cell>
        </row>
        <row r="2217">
          <cell r="C2217" t="str">
            <v>892.83</v>
          </cell>
          <cell r="E2217" t="str">
            <v>654.31</v>
          </cell>
        </row>
        <row r="2218">
          <cell r="C2218" t="str">
            <v>892.41</v>
          </cell>
          <cell r="E2218" t="str">
            <v>654.33</v>
          </cell>
        </row>
        <row r="2219">
          <cell r="C2219" t="str">
            <v>892.41</v>
          </cell>
          <cell r="E2219" t="str">
            <v>654.22</v>
          </cell>
        </row>
        <row r="2220">
          <cell r="C2220" t="str">
            <v>892.42</v>
          </cell>
          <cell r="E2220" t="str">
            <v>654.22</v>
          </cell>
        </row>
        <row r="2221">
          <cell r="C2221" t="str">
            <v>892.84</v>
          </cell>
          <cell r="E2221" t="str">
            <v>654.32</v>
          </cell>
        </row>
        <row r="2222">
          <cell r="C2222" t="str">
            <v>892.86</v>
          </cell>
          <cell r="E2222" t="str">
            <v>654.32</v>
          </cell>
        </row>
        <row r="2223">
          <cell r="C2223" t="str">
            <v>892.87</v>
          </cell>
          <cell r="E2223" t="str">
            <v>654.34</v>
          </cell>
        </row>
        <row r="2224">
          <cell r="C2224" t="str">
            <v>892.89</v>
          </cell>
          <cell r="E2224" t="str">
            <v>654.92</v>
          </cell>
        </row>
        <row r="2225">
          <cell r="C2225" t="str">
            <v>261.41</v>
          </cell>
          <cell r="E2225" t="str">
            <v>263.1</v>
          </cell>
          <cell r="F2225" t="str">
            <v>42249 Refined palm kernel or babassu oil, refined, and their fractions</v>
          </cell>
        </row>
        <row r="2226">
          <cell r="C2226" t="str">
            <v>261.3</v>
          </cell>
          <cell r="E2226" t="str">
            <v>263.31</v>
          </cell>
          <cell r="F2226" t="str">
            <v>42241 Palm kernel or babassu oil, crude</v>
          </cell>
        </row>
        <row r="2227">
          <cell r="C2227" t="str">
            <v>261.42</v>
          </cell>
          <cell r="E2227" t="str">
            <v>263.32</v>
          </cell>
          <cell r="F2227" t="str">
            <v>42250 Castor oil and its fractions</v>
          </cell>
        </row>
        <row r="2228">
          <cell r="C2228" t="str">
            <v>261.49</v>
          </cell>
          <cell r="E2228" t="str">
            <v>263.39</v>
          </cell>
          <cell r="F2228" t="str">
            <v>42291 Tung oil and its fractions</v>
          </cell>
        </row>
        <row r="2229">
          <cell r="C2229" t="str">
            <v>651.92</v>
          </cell>
          <cell r="E2229" t="str">
            <v>263.4</v>
          </cell>
          <cell r="F2229" t="str">
            <v>74434 Tower cranes</v>
          </cell>
        </row>
        <row r="2230">
          <cell r="C2230" t="str">
            <v>651.93</v>
          </cell>
          <cell r="E2230" t="str">
            <v>651.21</v>
          </cell>
          <cell r="F2230" t="str">
            <v>74435 Portal or pedestal jib cranes</v>
          </cell>
        </row>
        <row r="2231">
          <cell r="C2231" t="str">
            <v>651.94</v>
          </cell>
          <cell r="E2231" t="str">
            <v>651.21</v>
          </cell>
          <cell r="F2231" t="str">
            <v>74437 Derricks, cranes, etc. n.e.s., self-propelled</v>
          </cell>
        </row>
        <row r="2232">
          <cell r="C2232" t="str">
            <v>654.11</v>
          </cell>
          <cell r="E2232" t="str">
            <v>651.22</v>
          </cell>
          <cell r="F2232" t="str">
            <v>77586 Electric ovens and cookers, cooking plates, boiling rings, grillers and roasters</v>
          </cell>
        </row>
        <row r="2233">
          <cell r="C2233" t="str">
            <v>654.13</v>
          </cell>
          <cell r="E2233" t="str">
            <v>651.33</v>
          </cell>
          <cell r="F2233" t="str">
            <v>77587 Electrothermic domestic appliances, n.e.s.</v>
          </cell>
        </row>
        <row r="2234">
          <cell r="C2234" t="str">
            <v>654.19</v>
          </cell>
          <cell r="E2234" t="str">
            <v>651.33</v>
          </cell>
          <cell r="F2234" t="str">
            <v>77588 Electric heating resistors (other than carbon)</v>
          </cell>
        </row>
        <row r="2235">
          <cell r="C2235" t="str">
            <v>268.11</v>
          </cell>
          <cell r="E2235" t="str">
            <v>651.33</v>
          </cell>
          <cell r="F2235" t="str">
            <v>51223 Pentaerythritol</v>
          </cell>
        </row>
        <row r="2236">
          <cell r="C2236" t="str">
            <v>268.19</v>
          </cell>
          <cell r="E2236" t="str">
            <v>651.33</v>
          </cell>
          <cell r="F2236" t="str">
            <v>51224 Mannitol</v>
          </cell>
        </row>
        <row r="2237">
          <cell r="C2237" t="str">
            <v>268.21</v>
          </cell>
          <cell r="E2237" t="str">
            <v>651.33</v>
          </cell>
          <cell r="F2237" t="str">
            <v>51225 D-glucitol (sorbitol)</v>
          </cell>
        </row>
        <row r="2238">
          <cell r="C2238" t="str">
            <v>268.21</v>
          </cell>
          <cell r="E2238" t="str">
            <v>651.33</v>
          </cell>
          <cell r="F2238" t="str">
            <v>51229 Acyclic alcohols, n.e.s.</v>
          </cell>
        </row>
        <row r="2239">
          <cell r="C2239" t="str">
            <v>268.29</v>
          </cell>
          <cell r="E2239" t="str">
            <v>651.33</v>
          </cell>
          <cell r="F2239" t="str">
            <v>51231 Cyclanic, cyclenic, or cycloterpenic alcohols and their halogenated, sulfonated, nitrated or nitrosated derivatives</v>
          </cell>
        </row>
        <row r="2240">
          <cell r="C2240" t="str">
            <v>268.3</v>
          </cell>
          <cell r="E2240" t="str">
            <v>651.33</v>
          </cell>
          <cell r="F2240" t="str">
            <v>51235 Aromatic cyclic alcohols and their halogenated, sulfonated, nitrated or nitrosated derivatives</v>
          </cell>
        </row>
        <row r="2241">
          <cell r="C2241" t="str">
            <v>268.3</v>
          </cell>
          <cell r="E2241" t="str">
            <v>651.33</v>
          </cell>
          <cell r="F2241" t="str">
            <v>51241 Phenol (hydroxybenzene), pure, and its salts</v>
          </cell>
        </row>
        <row r="2242">
          <cell r="C2242" t="str">
            <v>268.59</v>
          </cell>
          <cell r="E2242" t="str">
            <v>651.33</v>
          </cell>
          <cell r="F2242" t="str">
            <v>51243 Phenols and phenol-alcohols, n.e.s.</v>
          </cell>
        </row>
        <row r="2243">
          <cell r="C2243" t="str">
            <v>268.63</v>
          </cell>
          <cell r="E2243" t="str">
            <v>651.33</v>
          </cell>
          <cell r="F2243" t="str">
            <v>51371 Acetic acid and its salts</v>
          </cell>
        </row>
        <row r="2244">
          <cell r="C2244" t="str">
            <v>268.69</v>
          </cell>
          <cell r="E2244" t="str">
            <v>651.33</v>
          </cell>
          <cell r="F2244" t="str">
            <v>51372 Esters of acetic acid</v>
          </cell>
        </row>
        <row r="2245">
          <cell r="C2245" t="str">
            <v>268.69</v>
          </cell>
          <cell r="E2245" t="str">
            <v>651.33</v>
          </cell>
          <cell r="F2245" t="str">
            <v>51373 Methacrylic acid and its salts and esters</v>
          </cell>
        </row>
        <row r="2246">
          <cell r="C2246" t="str">
            <v>268.62</v>
          </cell>
          <cell r="E2246" t="str">
            <v>651.33</v>
          </cell>
          <cell r="F2246" t="str">
            <v>51244 Phenol or phenol-alcohol derivatives, halogenated, sulfonated, nitrated or nitrosated</v>
          </cell>
        </row>
        <row r="2247">
          <cell r="C2247" t="str">
            <v>268.71</v>
          </cell>
          <cell r="E2247" t="str">
            <v>651.33</v>
          </cell>
          <cell r="F2247" t="str">
            <v>51374 Formic acid and its salts and esters</v>
          </cell>
        </row>
        <row r="2248">
          <cell r="C2248" t="str">
            <v>268.71</v>
          </cell>
          <cell r="E2248" t="str">
            <v>651.33</v>
          </cell>
          <cell r="F2248" t="str">
            <v>51375 Butyric acids, valeric acids, their salts and esters</v>
          </cell>
        </row>
        <row r="2249">
          <cell r="C2249" t="str">
            <v>268.73</v>
          </cell>
          <cell r="E2249" t="str">
            <v>651.33</v>
          </cell>
          <cell r="F2249" t="str">
            <v>51376 Palmitic acid, stearic acid, their salts and esters</v>
          </cell>
        </row>
        <row r="2250">
          <cell r="C2250" t="str">
            <v>268.77</v>
          </cell>
          <cell r="E2250" t="str">
            <v>651.33</v>
          </cell>
          <cell r="F2250" t="str">
            <v>51377 Saturated acyclic monocarboxylic acids, nes; their anhydrides, halides, peroxides, peroxyacids and halogenated, sulfonated, nitrated etc. derivatives</v>
          </cell>
        </row>
        <row r="2251">
          <cell r="C2251" t="str">
            <v>268.77</v>
          </cell>
          <cell r="E2251" t="str">
            <v>651.33</v>
          </cell>
          <cell r="F2251" t="str">
            <v>51378 Oleic, linoleic or linolenic acids, their salts and esters</v>
          </cell>
        </row>
        <row r="2252">
          <cell r="C2252" t="str">
            <v>268.77</v>
          </cell>
          <cell r="E2252" t="str">
            <v>651.33</v>
          </cell>
          <cell r="F2252" t="str">
            <v>51379 Unsaturated acyclic monocarboxylic acids n.e.s.; cyclic monocarboxylic acids, their anhydrides, halides, peroxides, peroxyacids and their derivatives</v>
          </cell>
        </row>
        <row r="2253">
          <cell r="C2253" t="str">
            <v>651.12</v>
          </cell>
          <cell r="E2253" t="str">
            <v>651.33</v>
          </cell>
          <cell r="F2253" t="str">
            <v>73165 Sharpening (tool or cutter grinding) machines, numerically controlled, metalworking</v>
          </cell>
        </row>
        <row r="2254">
          <cell r="C2254" t="str">
            <v>651.17</v>
          </cell>
          <cell r="E2254" t="str">
            <v>651.33</v>
          </cell>
          <cell r="F2254" t="str">
            <v>73175 Gear cutting, gear grinding or gear finishing machines, metalworking</v>
          </cell>
        </row>
        <row r="2255">
          <cell r="C2255" t="str">
            <v>651.13</v>
          </cell>
          <cell r="E2255" t="str">
            <v>651.33</v>
          </cell>
          <cell r="F2255" t="str">
            <v>73166 Sharpening (tool or cutter grinding) machines, other than numerically controlled, metalworking</v>
          </cell>
        </row>
        <row r="2256">
          <cell r="C2256" t="str">
            <v>651.18</v>
          </cell>
          <cell r="E2256" t="str">
            <v>651.33</v>
          </cell>
          <cell r="F2256" t="str">
            <v>73177 Sawing or cutting-off machines, metalworking</v>
          </cell>
        </row>
        <row r="2257">
          <cell r="C2257" t="str">
            <v>651.14</v>
          </cell>
          <cell r="E2257" t="str">
            <v>651.34</v>
          </cell>
          <cell r="F2257" t="str">
            <v>73167 Honing or lapping machines, metalworking</v>
          </cell>
        </row>
        <row r="2258">
          <cell r="C2258" t="str">
            <v>651.14</v>
          </cell>
          <cell r="E2258" t="str">
            <v>651.34</v>
          </cell>
          <cell r="F2258" t="str">
            <v>73169 Machine tools for deburring, polishing or otherwise finishing metal, sintered carbides or cernets by grinding stones, abrasives, etc., n.e.s.</v>
          </cell>
        </row>
        <row r="2259">
          <cell r="C2259" t="str">
            <v>651.16</v>
          </cell>
          <cell r="E2259" t="str">
            <v>651.34</v>
          </cell>
          <cell r="F2259" t="str">
            <v>73173 Broaching machines, metalworking</v>
          </cell>
        </row>
        <row r="2260">
          <cell r="C2260" t="str">
            <v>651.19</v>
          </cell>
          <cell r="E2260" t="str">
            <v>651.34</v>
          </cell>
          <cell r="F2260" t="str">
            <v>73179 Machine tools working by removing metal, sintered metal carbides or cermets, n.e.s.</v>
          </cell>
        </row>
        <row r="2261">
          <cell r="C2261" t="str">
            <v>651.15</v>
          </cell>
          <cell r="E2261" t="str">
            <v>651.34</v>
          </cell>
          <cell r="F2261" t="str">
            <v>73171 Shaping or slotting machines, metalworking</v>
          </cell>
        </row>
        <row r="2262">
          <cell r="C2262" t="str">
            <v>654.21</v>
          </cell>
          <cell r="E2262" t="str">
            <v>651.34</v>
          </cell>
          <cell r="F2262" t="str">
            <v>77589 Parts of electrothermic appliances n.e.s.</v>
          </cell>
        </row>
        <row r="2263">
          <cell r="C2263" t="str">
            <v>654.21</v>
          </cell>
          <cell r="E2263" t="str">
            <v>651.34</v>
          </cell>
          <cell r="F2263" t="str">
            <v>77611 Television picture tubes, color</v>
          </cell>
        </row>
        <row r="2264">
          <cell r="C2264" t="str">
            <v>654.31</v>
          </cell>
          <cell r="E2264" t="str">
            <v>651.34</v>
          </cell>
          <cell r="F2264" t="str">
            <v>77623 Cathode ray-tubes, n.e.s.</v>
          </cell>
        </row>
        <row r="2265">
          <cell r="C2265" t="str">
            <v>654.31</v>
          </cell>
          <cell r="E2265" t="str">
            <v>651.34</v>
          </cell>
          <cell r="F2265" t="str">
            <v>77625 Microwave tubes (excluding grid-controlled tubes)</v>
          </cell>
        </row>
        <row r="2266">
          <cell r="C2266" t="str">
            <v>654.33</v>
          </cell>
          <cell r="E2266" t="str">
            <v>651.34</v>
          </cell>
          <cell r="F2266" t="str">
            <v>77631 Diodes, not photosensitive nor light emitting diodes</v>
          </cell>
        </row>
        <row r="2267">
          <cell r="C2267" t="str">
            <v>654.22</v>
          </cell>
          <cell r="E2267" t="str">
            <v>651.34</v>
          </cell>
          <cell r="F2267" t="str">
            <v>77612 Television picture tubes, black and white or other monochrome</v>
          </cell>
        </row>
        <row r="2268">
          <cell r="C2268" t="str">
            <v>654.22</v>
          </cell>
          <cell r="E2268" t="str">
            <v>651.34</v>
          </cell>
          <cell r="F2268" t="str">
            <v>77621 Television camera tubes; image converters and intensifiers; other photocathode tubes</v>
          </cell>
        </row>
        <row r="2269">
          <cell r="C2269" t="str">
            <v>654.32</v>
          </cell>
          <cell r="E2269" t="str">
            <v>651.34</v>
          </cell>
          <cell r="F2269" t="str">
            <v>77627 Electronic valves and tubes, n.e.s.</v>
          </cell>
        </row>
        <row r="2270">
          <cell r="C2270" t="str">
            <v>654.32</v>
          </cell>
          <cell r="E2270" t="str">
            <v>651.34</v>
          </cell>
          <cell r="F2270" t="str">
            <v>77629 Parts of television picture tubes and other electronic valves and tubes</v>
          </cell>
        </row>
        <row r="2271">
          <cell r="C2271" t="str">
            <v>654.34</v>
          </cell>
          <cell r="E2271" t="str">
            <v>651.34</v>
          </cell>
          <cell r="F2271" t="str">
            <v>77632 Transistors (excluding photosensitive transistors) with a dissipation rate of less than 1 watt</v>
          </cell>
        </row>
        <row r="2272">
          <cell r="C2272" t="str">
            <v>654.92</v>
          </cell>
          <cell r="E2272" t="str">
            <v>651.34</v>
          </cell>
          <cell r="F2272" t="str">
            <v>77812 Electric accumulators (storage batteries)</v>
          </cell>
        </row>
        <row r="2273">
          <cell r="C2273" t="str">
            <v>263.1</v>
          </cell>
          <cell r="E2273" t="str">
            <v>651.34</v>
          </cell>
          <cell r="F2273" t="str">
            <v>42299 Fixed vegetable fats and oils (other than soft), crude, refined or fractionated, n.e.s.</v>
          </cell>
        </row>
        <row r="2274">
          <cell r="C2274" t="str">
            <v>263.31</v>
          </cell>
          <cell r="E2274" t="str">
            <v>651.34</v>
          </cell>
          <cell r="F2274" t="str">
            <v>43121 Animal fats or oils and their fractions, hydrogenated, interesterified etc., refined or not, but not further prepared</v>
          </cell>
        </row>
        <row r="2275">
          <cell r="C2275" t="str">
            <v>263.32</v>
          </cell>
          <cell r="E2275" t="str">
            <v>651.34</v>
          </cell>
          <cell r="F2275" t="str">
            <v>43122 Vegetable fats or oils and their fractions, hydrogenated, interesterified etc., refined or not, but not further prepared</v>
          </cell>
        </row>
        <row r="2276">
          <cell r="C2276" t="str">
            <v>263.39</v>
          </cell>
          <cell r="E2276" t="str">
            <v>651.34</v>
          </cell>
          <cell r="F2276" t="str">
            <v>43131 Fatty acids and acid oils from refining animal or vegetable fatty substances</v>
          </cell>
        </row>
        <row r="2277">
          <cell r="C2277" t="str">
            <v>263.4</v>
          </cell>
          <cell r="E2277" t="str">
            <v>651.31</v>
          </cell>
          <cell r="F2277" t="str">
            <v>43133 Degras; residues from the treatment of animal or vegetable waxes or fatty substances</v>
          </cell>
        </row>
        <row r="2278">
          <cell r="C2278" t="str">
            <v>651.21</v>
          </cell>
          <cell r="E2278" t="str">
            <v>651.32</v>
          </cell>
          <cell r="F2278" t="str">
            <v>73311 Forging or die-stamping machines (including presses) and hammers</v>
          </cell>
        </row>
        <row r="2279">
          <cell r="C2279" t="str">
            <v>651.21</v>
          </cell>
          <cell r="E2279" t="str">
            <v>652.21</v>
          </cell>
          <cell r="F2279" t="str">
            <v>73312 Machines, bending, folding, straightening or flattening metal (including presses), numerically controlled</v>
          </cell>
        </row>
        <row r="2280">
          <cell r="C2280" t="str">
            <v>651.22</v>
          </cell>
          <cell r="E2280" t="str">
            <v>652.21</v>
          </cell>
          <cell r="F2280" t="str">
            <v>73313 Machines, bending, folding, straightening or flattening metal (including presses), other than numerically controlled</v>
          </cell>
        </row>
        <row r="2281">
          <cell r="C2281" t="str">
            <v>651.33</v>
          </cell>
          <cell r="E2281" t="str">
            <v>652.21</v>
          </cell>
          <cell r="F2281" t="str">
            <v>73316 Punching or notching machines (including presses), including combined punching and shearing machines, numerically controlled</v>
          </cell>
        </row>
        <row r="2282">
          <cell r="C2282" t="str">
            <v>651.33</v>
          </cell>
          <cell r="E2282" t="str">
            <v>652.21</v>
          </cell>
          <cell r="F2282" t="str">
            <v>73317 Punching or notching machines, n.e.s. (including presses), including combined punching and shearing machines (not numerically controlled)</v>
          </cell>
        </row>
        <row r="2283">
          <cell r="C2283" t="str">
            <v>651.33</v>
          </cell>
          <cell r="E2283" t="str">
            <v>652.31</v>
          </cell>
          <cell r="F2283" t="str">
            <v>73318 Presses for working metal or metal carbides, n.e.s.</v>
          </cell>
        </row>
        <row r="2284">
          <cell r="C2284" t="str">
            <v>651.33</v>
          </cell>
          <cell r="E2284" t="str">
            <v>652.31</v>
          </cell>
          <cell r="F2284" t="str">
            <v>73391 Draw-benches for working metal bars, tubes, profiles, wire, etc.</v>
          </cell>
        </row>
        <row r="2285">
          <cell r="C2285" t="str">
            <v>651.33</v>
          </cell>
          <cell r="E2285" t="str">
            <v>652.31</v>
          </cell>
          <cell r="F2285" t="str">
            <v>73393 Thread rolling machines, for working metal, etc.</v>
          </cell>
        </row>
        <row r="2286">
          <cell r="C2286" t="str">
            <v>651.33</v>
          </cell>
          <cell r="E2286" t="str">
            <v>652.31</v>
          </cell>
          <cell r="F2286" t="str">
            <v>73395 Machines for working wire</v>
          </cell>
        </row>
        <row r="2287">
          <cell r="C2287" t="str">
            <v>651.33</v>
          </cell>
          <cell r="E2287" t="str">
            <v>652.32</v>
          </cell>
          <cell r="F2287" t="str">
            <v>73399 Machine tools for working metals, sintered metal carbides or cermets, without removing materials, n.e.s.</v>
          </cell>
        </row>
        <row r="2288">
          <cell r="C2288" t="str">
            <v>651.33</v>
          </cell>
          <cell r="E2288" t="str">
            <v>652.32</v>
          </cell>
          <cell r="F2288" t="str">
            <v>73511 Tool holders and self-opening dieheads</v>
          </cell>
        </row>
        <row r="2289">
          <cell r="C2289" t="str">
            <v>651.33</v>
          </cell>
          <cell r="E2289" t="str">
            <v>652.32</v>
          </cell>
          <cell r="F2289" t="str">
            <v>73513 Work holders for machine tools</v>
          </cell>
        </row>
        <row r="2290">
          <cell r="C2290" t="str">
            <v>651.33</v>
          </cell>
          <cell r="E2290" t="str">
            <v>652.32</v>
          </cell>
          <cell r="F2290" t="str">
            <v>73515 Dividing heads and other special attachments for machine tools</v>
          </cell>
        </row>
        <row r="2291">
          <cell r="C2291" t="str">
            <v>651.33</v>
          </cell>
          <cell r="E2291" t="str">
            <v>652.33</v>
          </cell>
          <cell r="F2291" t="str">
            <v>73591 Parts, n.e.s., and accessories suitable solely or principally for use with metalworking machine tools working by removing metal or other material</v>
          </cell>
        </row>
        <row r="2292">
          <cell r="C2292" t="str">
            <v>651.33</v>
          </cell>
          <cell r="E2292" t="str">
            <v>652.33</v>
          </cell>
          <cell r="F2292" t="str">
            <v>73595 Parts, n.e.s., and accessories suitable solely or principally for use with metalworking machine tools working without removing metal or other material</v>
          </cell>
        </row>
        <row r="2293">
          <cell r="C2293" t="str">
            <v>651.33</v>
          </cell>
          <cell r="E2293" t="str">
            <v>652.33</v>
          </cell>
          <cell r="F2293" t="str">
            <v>73711 Converters, ingot molds and ladles used in metallurgy or metal foundries</v>
          </cell>
        </row>
        <row r="2294">
          <cell r="C2294" t="str">
            <v>651.33</v>
          </cell>
          <cell r="E2294" t="str">
            <v>652.33</v>
          </cell>
          <cell r="F2294" t="str">
            <v>73712 Casting machines used in metallurgy or metal foundries</v>
          </cell>
        </row>
        <row r="2295">
          <cell r="C2295" t="str">
            <v>651.33</v>
          </cell>
          <cell r="E2295" t="str">
            <v>652.34</v>
          </cell>
          <cell r="F2295" t="str">
            <v>73719 Parts of metalworking converters, ladles, ingot molds and casting machines</v>
          </cell>
        </row>
        <row r="2296">
          <cell r="C2296" t="str">
            <v>651.33</v>
          </cell>
          <cell r="E2296" t="str">
            <v>652.34</v>
          </cell>
          <cell r="F2296" t="str">
            <v>73721 Metal-rolling mills</v>
          </cell>
        </row>
        <row r="2297">
          <cell r="C2297" t="str">
            <v>651.33</v>
          </cell>
          <cell r="E2297" t="str">
            <v>652.34</v>
          </cell>
          <cell r="F2297" t="str">
            <v>73729 Rolls and other parts for metal-rolling mills</v>
          </cell>
        </row>
        <row r="2298">
          <cell r="C2298" t="str">
            <v>651.33</v>
          </cell>
          <cell r="E2298" t="str">
            <v>652.22</v>
          </cell>
          <cell r="F2298" t="str">
            <v>73731 Soldering irons and guns</v>
          </cell>
        </row>
        <row r="2299">
          <cell r="C2299" t="str">
            <v>651.33</v>
          </cell>
          <cell r="E2299" t="str">
            <v>652.22</v>
          </cell>
          <cell r="F2299" t="str">
            <v>73732 Brazing or soldering machines and apparatus, n.e.s.</v>
          </cell>
        </row>
        <row r="2300">
          <cell r="C2300" t="str">
            <v>651.33</v>
          </cell>
          <cell r="E2300" t="str">
            <v>652.22</v>
          </cell>
          <cell r="F2300" t="str">
            <v>73733 Machines and apparatus for resistance welding of metal, fully or partly au tomatic</v>
          </cell>
        </row>
        <row r="2301">
          <cell r="C2301" t="str">
            <v>651.33</v>
          </cell>
          <cell r="E2301" t="str">
            <v>652.41</v>
          </cell>
          <cell r="F2301" t="str">
            <v>73734 Machines and apparatus for resistance welding of metal, n.e.s.</v>
          </cell>
        </row>
        <row r="2302">
          <cell r="C2302" t="str">
            <v>651.33</v>
          </cell>
          <cell r="E2302" t="str">
            <v>652.41</v>
          </cell>
          <cell r="F2302" t="str">
            <v>73735 Machines and apparatus for arc (including plasma arc) welding of metal, fully or partly automatic</v>
          </cell>
        </row>
        <row r="2303">
          <cell r="C2303" t="str">
            <v>651.33</v>
          </cell>
          <cell r="E2303" t="str">
            <v>652.41</v>
          </cell>
          <cell r="F2303" t="str">
            <v>73736 Machines and apparatus for arc welding of metal, n.e.s.</v>
          </cell>
        </row>
        <row r="2304">
          <cell r="C2304" t="str">
            <v>651.33</v>
          </cell>
          <cell r="E2304" t="str">
            <v>652.42</v>
          </cell>
          <cell r="F2304" t="str">
            <v>73737 Electric metalworking machines and apparatus, n.e.s.</v>
          </cell>
        </row>
        <row r="2305">
          <cell r="C2305" t="str">
            <v>651.34</v>
          </cell>
          <cell r="E2305" t="str">
            <v>652.42</v>
          </cell>
          <cell r="F2305" t="str">
            <v>73739 Parts for electric laser, other light or photon beam, ultrasonic etc. soldering, brazing or welding machines and apparatus for hot metal etc. spraying</v>
          </cell>
        </row>
        <row r="2306">
          <cell r="C2306" t="str">
            <v>651.34</v>
          </cell>
          <cell r="E2306" t="str">
            <v>652.42</v>
          </cell>
          <cell r="F2306" t="str">
            <v>73741 Hand-held blow pipes for soldering, brazing, or welding, etc.</v>
          </cell>
        </row>
        <row r="2307">
          <cell r="C2307" t="str">
            <v>651.34</v>
          </cell>
          <cell r="E2307" t="str">
            <v>652.44</v>
          </cell>
          <cell r="F2307" t="str">
            <v>73742 Gas-operated machinery and apparatus, n.e.s. for soldering, brazing, etc.</v>
          </cell>
        </row>
        <row r="2308">
          <cell r="C2308" t="str">
            <v>651.34</v>
          </cell>
          <cell r="E2308" t="str">
            <v>652.43</v>
          </cell>
          <cell r="F2308" t="str">
            <v>73743 Nonelectric metalworking machinery and apparatus, n.e.s.</v>
          </cell>
        </row>
        <row r="2309">
          <cell r="C2309" t="str">
            <v>651.34</v>
          </cell>
          <cell r="E2309" t="str">
            <v>652.44</v>
          </cell>
          <cell r="F2309" t="str">
            <v>73749 Parts for machinery and apparatus for soldering, brazing or welding, n.e.s. and parts for gas-operated surface tempering machines</v>
          </cell>
        </row>
        <row r="2310">
          <cell r="C2310" t="str">
            <v>651.34</v>
          </cell>
          <cell r="E2310" t="str">
            <v>652.44</v>
          </cell>
          <cell r="F2310" t="str">
            <v>74121 Furnace burners for liquid fuel</v>
          </cell>
        </row>
        <row r="2311">
          <cell r="C2311" t="str">
            <v>651.34</v>
          </cell>
          <cell r="E2311" t="str">
            <v>652.45</v>
          </cell>
          <cell r="F2311" t="str">
            <v>74123 Furnace burners (including combination burners), n.e.s.</v>
          </cell>
        </row>
        <row r="2312">
          <cell r="C2312" t="str">
            <v>651.34</v>
          </cell>
          <cell r="E2312" t="str">
            <v>652.45</v>
          </cell>
          <cell r="F2312" t="str">
            <v>74125 Mechanical stokers, including their mechanical grates, mechanical ash dischargers and similar appliances</v>
          </cell>
        </row>
        <row r="2313">
          <cell r="C2313" t="str">
            <v>651.34</v>
          </cell>
          <cell r="E2313" t="str">
            <v>652.45</v>
          </cell>
          <cell r="F2313" t="str">
            <v>74128 Parts for furnace burners, mechanical stokers, grates, ash dischargers and similar mechanical appliances for furnaces</v>
          </cell>
        </row>
        <row r="2314">
          <cell r="C2314" t="str">
            <v>651.34</v>
          </cell>
          <cell r="E2314" t="str">
            <v>652.23</v>
          </cell>
          <cell r="F2314" t="str">
            <v>74131 Resistance heated furnaces and ovens</v>
          </cell>
        </row>
        <row r="2315">
          <cell r="C2315" t="str">
            <v>651.34</v>
          </cell>
          <cell r="E2315" t="str">
            <v>652.23</v>
          </cell>
          <cell r="F2315" t="str">
            <v>74132 Induction or dielectric furnaces and ovens</v>
          </cell>
        </row>
        <row r="2316">
          <cell r="C2316" t="str">
            <v>651.34</v>
          </cell>
          <cell r="E2316" t="str">
            <v>652.51</v>
          </cell>
          <cell r="F2316" t="str">
            <v>74133 Electric industrial or laboratory furnaces and ovens, n.e.s.</v>
          </cell>
        </row>
        <row r="2317">
          <cell r="C2317" t="str">
            <v>651.34</v>
          </cell>
          <cell r="E2317" t="str">
            <v>652.51</v>
          </cell>
          <cell r="F2317" t="str">
            <v>74134 Induction or dielectric heating equipment, n.e.s.</v>
          </cell>
        </row>
        <row r="2318">
          <cell r="C2318" t="str">
            <v>651.34</v>
          </cell>
          <cell r="E2318" t="str">
            <v>652.52</v>
          </cell>
          <cell r="F2318" t="str">
            <v>74135 Parts for electric industrial or laboratory furnaces and ovens, etc.</v>
          </cell>
        </row>
        <row r="2319">
          <cell r="C2319" t="str">
            <v>651.34</v>
          </cell>
          <cell r="E2319" t="str">
            <v>652.52</v>
          </cell>
          <cell r="F2319" t="str">
            <v>74136 Furnaces and ovens for the roastng, melting or other heat treatment of ores, pyrites or of metals, nonelectric</v>
          </cell>
        </row>
        <row r="2320">
          <cell r="C2320" t="str">
            <v>651.34</v>
          </cell>
          <cell r="E2320" t="str">
            <v>652.52</v>
          </cell>
          <cell r="F2320" t="str">
            <v>74137 Bakery ovens (including biscuit ovens), nonelectric</v>
          </cell>
        </row>
        <row r="2321">
          <cell r="C2321" t="str">
            <v>651.34</v>
          </cell>
          <cell r="E2321" t="str">
            <v>652.53</v>
          </cell>
          <cell r="F2321" t="str">
            <v>74138 Nonelectric industrial or laboratory furnaces n.e.s., including incinerators</v>
          </cell>
        </row>
        <row r="2322">
          <cell r="C2322" t="str">
            <v>651.34</v>
          </cell>
          <cell r="E2322" t="str">
            <v>652.53</v>
          </cell>
          <cell r="F2322" t="str">
            <v>74139 Parts for nonelectric industrial or laboratory furnaces and ovens</v>
          </cell>
        </row>
        <row r="2323">
          <cell r="C2323" t="str">
            <v>651.34</v>
          </cell>
          <cell r="E2323" t="str">
            <v>652.54</v>
          </cell>
          <cell r="F2323" t="str">
            <v>74143 Refrigerating or freezing chests (other than household type), cabinets, display counters, showcases and similar refrigerating or freezing furniture</v>
          </cell>
        </row>
        <row r="2324">
          <cell r="C2324" t="str">
            <v>651.34</v>
          </cell>
          <cell r="E2324" t="str">
            <v>652.54</v>
          </cell>
          <cell r="F2324" t="str">
            <v>74145 Refrigerating or freezing equipment, n.e.s.; heat pumps</v>
          </cell>
        </row>
        <row r="2325">
          <cell r="C2325" t="str">
            <v>651.31</v>
          </cell>
          <cell r="E2325" t="str">
            <v>652.24</v>
          </cell>
          <cell r="F2325" t="str">
            <v>73314 Shearing machines (including presses), other than combined punching and shearing machines, numerically controlled</v>
          </cell>
        </row>
        <row r="2326">
          <cell r="C2326" t="str">
            <v>651.32</v>
          </cell>
          <cell r="E2326" t="str">
            <v>652.24</v>
          </cell>
          <cell r="F2326" t="str">
            <v>73315 Shearing machines (including presses), other than combined punching and shearing machines, not numerically controlled</v>
          </cell>
        </row>
        <row r="2327">
          <cell r="C2327" t="str">
            <v>652.21</v>
          </cell>
          <cell r="E2327" t="str">
            <v>652.24</v>
          </cell>
          <cell r="F2327" t="str">
            <v>74521 Dishwashing machines not of household type</v>
          </cell>
        </row>
        <row r="2328">
          <cell r="C2328" t="str">
            <v>652.21</v>
          </cell>
          <cell r="E2328" t="str">
            <v>652.61</v>
          </cell>
          <cell r="F2328" t="str">
            <v>74523 Machinery for cleaning or drying bottles or other containers</v>
          </cell>
        </row>
        <row r="2329">
          <cell r="C2329" t="str">
            <v>652.21</v>
          </cell>
          <cell r="E2329" t="str">
            <v>652.62</v>
          </cell>
          <cell r="F2329" t="str">
            <v>74527 Packing or wrapping machinery, n.e.s.</v>
          </cell>
        </row>
        <row r="2330">
          <cell r="C2330" t="str">
            <v>652.21</v>
          </cell>
          <cell r="E2330" t="str">
            <v>652.62</v>
          </cell>
          <cell r="F2330" t="str">
            <v>74529 Parts of dish washing machines (including household type), machinery for cleaning, filling, sealing, labeling, etc. containers and aerating beverages</v>
          </cell>
        </row>
        <row r="2331">
          <cell r="C2331" t="str">
            <v>652.31</v>
          </cell>
          <cell r="E2331" t="str">
            <v>652.62</v>
          </cell>
          <cell r="F2331" t="str">
            <v>74595 Automatic goods-vending machines (postage stamp, cigarette, food, beverage,etc.), including money-changing machines</v>
          </cell>
        </row>
        <row r="2332">
          <cell r="C2332" t="str">
            <v>652.31</v>
          </cell>
          <cell r="E2332" t="str">
            <v>652.64</v>
          </cell>
          <cell r="F2332" t="str">
            <v>74597 Parts for automatic goods-vending machines (postage stamp, cigarette, food,etc.)</v>
          </cell>
        </row>
        <row r="2333">
          <cell r="C2333" t="str">
            <v>652.31</v>
          </cell>
          <cell r="E2333" t="str">
            <v>652.63</v>
          </cell>
          <cell r="F2333" t="str">
            <v>74610 Ball bearings</v>
          </cell>
        </row>
        <row r="2334">
          <cell r="C2334" t="str">
            <v>652.31</v>
          </cell>
          <cell r="E2334" t="str">
            <v>652.64</v>
          </cell>
          <cell r="F2334" t="str">
            <v>74620 Tapered roller bearings (including cone and tapered roller assemblies)</v>
          </cell>
        </row>
        <row r="2335">
          <cell r="C2335" t="str">
            <v>652.32</v>
          </cell>
          <cell r="E2335" t="str">
            <v>652.64</v>
          </cell>
          <cell r="F2335" t="str">
            <v>74630 Spherical roller bearings</v>
          </cell>
        </row>
        <row r="2336">
          <cell r="C2336" t="str">
            <v>652.32</v>
          </cell>
          <cell r="E2336" t="str">
            <v>652.65</v>
          </cell>
          <cell r="F2336" t="str">
            <v>74640 Needle roller bearings</v>
          </cell>
        </row>
        <row r="2337">
          <cell r="C2337" t="str">
            <v>652.32</v>
          </cell>
          <cell r="E2337" t="str">
            <v>652.65</v>
          </cell>
          <cell r="F2337" t="str">
            <v>74650 Cylindrical roller bearings, n.e.s.</v>
          </cell>
        </row>
        <row r="2338">
          <cell r="C2338" t="str">
            <v>652.32</v>
          </cell>
          <cell r="E2338" t="str">
            <v>652.65</v>
          </cell>
          <cell r="F2338" t="str">
            <v>74680 Ball or roller bearings (including combined ball/roller bearings), n.e.s.</v>
          </cell>
        </row>
        <row r="2339">
          <cell r="C2339" t="str">
            <v>652.33</v>
          </cell>
          <cell r="E2339" t="str">
            <v>652.25</v>
          </cell>
          <cell r="F2339" t="str">
            <v>74691 Balls, needles and rollers (parts of ball and roller bearings)</v>
          </cell>
        </row>
        <row r="2340">
          <cell r="C2340" t="str">
            <v>652.33</v>
          </cell>
          <cell r="E2340" t="str">
            <v>652.91</v>
          </cell>
          <cell r="F2340" t="str">
            <v>74699 Parts of ball and roller bearings, n.e.s.</v>
          </cell>
        </row>
        <row r="2341">
          <cell r="C2341" t="str">
            <v>652.33</v>
          </cell>
          <cell r="E2341" t="str">
            <v>652.92</v>
          </cell>
          <cell r="F2341" t="str">
            <v>74710 Pressure-reducing valves</v>
          </cell>
        </row>
        <row r="2342">
          <cell r="C2342" t="str">
            <v>652.33</v>
          </cell>
          <cell r="E2342" t="str">
            <v>652.93</v>
          </cell>
          <cell r="F2342" t="str">
            <v>74720 Valves for oleohydraulic or pneumatic transmissions</v>
          </cell>
        </row>
        <row r="2343">
          <cell r="C2343" t="str">
            <v>652.34</v>
          </cell>
          <cell r="E2343" t="str">
            <v>652.94</v>
          </cell>
          <cell r="F2343" t="str">
            <v>74730 Check valves</v>
          </cell>
        </row>
        <row r="2344">
          <cell r="C2344" t="str">
            <v>652.34</v>
          </cell>
          <cell r="E2344" t="str">
            <v>652.26</v>
          </cell>
          <cell r="F2344" t="str">
            <v>74740 Safety or relief valves</v>
          </cell>
        </row>
        <row r="2345">
          <cell r="C2345" t="str">
            <v>652.34</v>
          </cell>
          <cell r="E2345" t="str">
            <v>652.95</v>
          </cell>
          <cell r="F2345" t="str">
            <v>74780 Taps, cocks, valves and similar appliances, n.e.s.</v>
          </cell>
        </row>
        <row r="2346">
          <cell r="C2346" t="str">
            <v>652.34</v>
          </cell>
          <cell r="E2346" t="str">
            <v>652.96</v>
          </cell>
          <cell r="F2346" t="str">
            <v>74790 Parts for taps, cocks, valves and similar appliances for pipes, boiler shells, tanks, etc.</v>
          </cell>
        </row>
        <row r="2347">
          <cell r="C2347" t="str">
            <v>652.22</v>
          </cell>
          <cell r="E2347" t="str">
            <v>652.97</v>
          </cell>
          <cell r="F2347" t="str">
            <v>74531 Weighing machinery (excluding balances of 5 cg or better, personal and household scales), including weight-operated counting and checking machines</v>
          </cell>
        </row>
        <row r="2348">
          <cell r="C2348" t="str">
            <v>652.22</v>
          </cell>
          <cell r="E2348" t="str">
            <v>652.98</v>
          </cell>
          <cell r="F2348" t="str">
            <v>74532 Personal weighing machines (including baby scales); household scales</v>
          </cell>
        </row>
        <row r="2349">
          <cell r="C2349" t="str">
            <v>652.22</v>
          </cell>
          <cell r="E2349" t="str">
            <v>265.11</v>
          </cell>
          <cell r="F2349" t="str">
            <v>74539 Weighing machine weights; parts of weighing machinery (excluding balances of a sensitivety of 5 ca or better), weight-operated counting machines, etc.</v>
          </cell>
        </row>
        <row r="2350">
          <cell r="C2350" t="str">
            <v>652.41</v>
          </cell>
          <cell r="E2350" t="str">
            <v>265.12</v>
          </cell>
          <cell r="F2350" t="str">
            <v>74810 Transmission shafts (including cam and crank shafts) and cranks</v>
          </cell>
        </row>
        <row r="2351">
          <cell r="C2351" t="str">
            <v>652.41</v>
          </cell>
          <cell r="E2351" t="str">
            <v>265.12</v>
          </cell>
          <cell r="F2351" t="str">
            <v>74821 Bearing housings, incorporatng ball or roller bearings</v>
          </cell>
        </row>
        <row r="2352">
          <cell r="C2352" t="str">
            <v>652.41</v>
          </cell>
          <cell r="E2352" t="str">
            <v>265.13</v>
          </cell>
          <cell r="F2352" t="str">
            <v>74822 Bearing housings, not incorporatng ball or roller bearings; plain shaft bearings</v>
          </cell>
        </row>
        <row r="2353">
          <cell r="C2353" t="str">
            <v>652.42</v>
          </cell>
          <cell r="E2353" t="str">
            <v>265.21</v>
          </cell>
          <cell r="F2353" t="str">
            <v>74831 Roller chain</v>
          </cell>
        </row>
        <row r="2354">
          <cell r="C2354" t="str">
            <v>652.42</v>
          </cell>
          <cell r="E2354" t="str">
            <v>265.29</v>
          </cell>
          <cell r="F2354" t="str">
            <v>74832 Articulated chain, n.e.s.</v>
          </cell>
        </row>
        <row r="2355">
          <cell r="C2355" t="str">
            <v>652.42</v>
          </cell>
          <cell r="E2355" t="str">
            <v>264.1</v>
          </cell>
          <cell r="F2355" t="str">
            <v>74839 Parts of articulated link chain</v>
          </cell>
        </row>
        <row r="2356">
          <cell r="C2356" t="str">
            <v>652.44</v>
          </cell>
          <cell r="E2356" t="str">
            <v>264.9</v>
          </cell>
          <cell r="F2356" t="str">
            <v>74850 Flywheels and pulleys (including pulley blocks)</v>
          </cell>
        </row>
        <row r="2357">
          <cell r="C2357" t="str">
            <v>652.43</v>
          </cell>
          <cell r="E2357" t="str">
            <v>265.8</v>
          </cell>
          <cell r="F2357" t="str">
            <v>74840 Gears and gearing; ball screws; gear boxes and other speed changers (including torque converters)</v>
          </cell>
        </row>
        <row r="2358">
          <cell r="C2358" t="str">
            <v>652.44</v>
          </cell>
          <cell r="E2358" t="str">
            <v>651.96</v>
          </cell>
          <cell r="F2358" t="str">
            <v>74860 Clutches and shaft couplings (including universal joints)</v>
          </cell>
        </row>
        <row r="2359">
          <cell r="C2359" t="str">
            <v>652.44</v>
          </cell>
          <cell r="E2359" t="str">
            <v>651.96</v>
          </cell>
          <cell r="F2359" t="str">
            <v>74890 Parts, n.e.s., for transmission shafts and cranks, bearing housings, gears, gearing, ball screws, gear boxes, flywheels and pulleys, clutches, etc.</v>
          </cell>
        </row>
        <row r="2360">
          <cell r="C2360" t="str">
            <v>652.45</v>
          </cell>
          <cell r="E2360" t="str">
            <v>651.97</v>
          </cell>
          <cell r="F2360" t="str">
            <v>74911 Molding boxes for metal foundry</v>
          </cell>
        </row>
        <row r="2361">
          <cell r="C2361" t="str">
            <v>652.45</v>
          </cell>
          <cell r="E2361" t="str">
            <v>651.97</v>
          </cell>
          <cell r="F2361" t="str">
            <v>74912 Mold bases (plates for the bottom of metal etc. molds)</v>
          </cell>
        </row>
        <row r="2362">
          <cell r="C2362" t="str">
            <v>652.45</v>
          </cell>
          <cell r="E2362" t="str">
            <v>651.99</v>
          </cell>
          <cell r="F2362" t="str">
            <v>74913 Molding patterns</v>
          </cell>
        </row>
        <row r="2363">
          <cell r="C2363" t="str">
            <v>652.23</v>
          </cell>
          <cell r="E2363" t="str">
            <v>651.99</v>
          </cell>
          <cell r="F2363" t="str">
            <v>74561 Fire extinguishers, whether or not charged</v>
          </cell>
        </row>
        <row r="2364">
          <cell r="C2364" t="str">
            <v>652.23</v>
          </cell>
          <cell r="E2364" t="str">
            <v>651.99</v>
          </cell>
          <cell r="F2364" t="str">
            <v>74562 Spray guns and similar appliances</v>
          </cell>
        </row>
        <row r="2365">
          <cell r="C2365" t="str">
            <v>652.23</v>
          </cell>
          <cell r="E2365" t="str">
            <v>654.41</v>
          </cell>
          <cell r="F2365" t="str">
            <v>74563 Steam or sand blasting machines and similar jet projecting machines</v>
          </cell>
        </row>
        <row r="2366">
          <cell r="C2366" t="str">
            <v>652.51</v>
          </cell>
          <cell r="E2366" t="str">
            <v>654.41</v>
          </cell>
          <cell r="F2366" t="str">
            <v>74914 Injection or compression types of molds for metals or metal carbides</v>
          </cell>
        </row>
        <row r="2367">
          <cell r="C2367" t="str">
            <v>652.51</v>
          </cell>
          <cell r="E2367" t="str">
            <v>654.42</v>
          </cell>
          <cell r="F2367" t="str">
            <v>74915 Molds for metals or metal carbides, n.e.s.</v>
          </cell>
        </row>
        <row r="2368">
          <cell r="C2368" t="str">
            <v>652.51</v>
          </cell>
          <cell r="E2368" t="str">
            <v>654.42</v>
          </cell>
          <cell r="F2368" t="str">
            <v>74916 Molds for glass</v>
          </cell>
        </row>
        <row r="2369">
          <cell r="C2369" t="str">
            <v>652.52</v>
          </cell>
          <cell r="E2369" t="str">
            <v>654.5</v>
          </cell>
          <cell r="F2369" t="str">
            <v>74917 Molds for mineral materials</v>
          </cell>
        </row>
        <row r="2370">
          <cell r="C2370" t="str">
            <v>652.52</v>
          </cell>
          <cell r="E2370" t="str">
            <v>654.5</v>
          </cell>
          <cell r="F2370" t="str">
            <v>74918 Injection or compression types of molds for rubber or plastics</v>
          </cell>
        </row>
        <row r="2371">
          <cell r="C2371" t="str">
            <v>652.52</v>
          </cell>
          <cell r="E2371" t="str">
            <v>654.93</v>
          </cell>
          <cell r="F2371" t="str">
            <v>74919 Molds for rubber or plastics, n.e.s.</v>
          </cell>
        </row>
        <row r="2372">
          <cell r="C2372" t="str">
            <v>652.53</v>
          </cell>
          <cell r="E2372" t="str">
            <v>651.41</v>
          </cell>
          <cell r="F2372" t="str">
            <v>74920 Gaskets and similar joints of metal sheeting combined with other materials or layers of metal; sets or assortments of gaskets and similar joints etc.</v>
          </cell>
        </row>
        <row r="2373">
          <cell r="C2373" t="str">
            <v>652.53</v>
          </cell>
          <cell r="E2373" t="str">
            <v>651.42</v>
          </cell>
          <cell r="F2373" t="str">
            <v>74991 Ships' or boats' propellers and blades therefor</v>
          </cell>
        </row>
        <row r="2374">
          <cell r="C2374" t="str">
            <v>652.53</v>
          </cell>
          <cell r="E2374" t="str">
            <v>651.62</v>
          </cell>
          <cell r="F2374" t="str">
            <v>74999 Machinery parts, not containing electrical connectors, insulators, coils, contacts or other electrical features, n.e.s.</v>
          </cell>
        </row>
        <row r="2375">
          <cell r="C2375" t="str">
            <v>652.54</v>
          </cell>
          <cell r="E2375" t="str">
            <v>651.62</v>
          </cell>
          <cell r="F2375" t="str">
            <v>75113 Automatic typewriters; word-processing machines</v>
          </cell>
        </row>
        <row r="2376">
          <cell r="C2376" t="str">
            <v>652.54</v>
          </cell>
          <cell r="E2376" t="str">
            <v>651.62</v>
          </cell>
          <cell r="F2376" t="str">
            <v>75115 Electric typewriters, n.e.s.</v>
          </cell>
        </row>
        <row r="2377">
          <cell r="C2377" t="str">
            <v>652.54</v>
          </cell>
          <cell r="E2377" t="str">
            <v>651.51</v>
          </cell>
          <cell r="F2377" t="str">
            <v>75118 Nonelectric typewriters, n.e.s.</v>
          </cell>
        </row>
        <row r="2378">
          <cell r="C2378" t="str">
            <v>652.24</v>
          </cell>
          <cell r="E2378" t="str">
            <v>651.51</v>
          </cell>
          <cell r="F2378" t="str">
            <v>74564 Agricultural or horticultural appliances for projecting, dispersing or spraying liquids or powders</v>
          </cell>
        </row>
        <row r="2379">
          <cell r="C2379" t="str">
            <v>652.24</v>
          </cell>
          <cell r="E2379" t="str">
            <v>651.52</v>
          </cell>
          <cell r="F2379" t="str">
            <v>74565 Mechanical appliances for projecting, dispersing or spraying, etc. n.e.s.</v>
          </cell>
        </row>
        <row r="2380">
          <cell r="C2380" t="str">
            <v>652.24</v>
          </cell>
          <cell r="E2380" t="str">
            <v>651.59</v>
          </cell>
          <cell r="F2380" t="str">
            <v>74568 Parts of mechanical appliances for projecting, dispersing or spraying liquids or powders, fire extingishers, steam or sand blasting machines, etc.</v>
          </cell>
        </row>
        <row r="2381">
          <cell r="C2381" t="str">
            <v>652.61</v>
          </cell>
          <cell r="E2381" t="str">
            <v>651.59</v>
          </cell>
          <cell r="F2381" t="str">
            <v>75121 Electronic calculators capable of operation without an external source of power</v>
          </cell>
        </row>
        <row r="2382">
          <cell r="C2382" t="str">
            <v>652.61</v>
          </cell>
          <cell r="E2382" t="str">
            <v>651.63</v>
          </cell>
          <cell r="F2382" t="str">
            <v>75122 Calculating machines, n.e.s.</v>
          </cell>
        </row>
        <row r="2383">
          <cell r="C2383" t="str">
            <v>652.61</v>
          </cell>
          <cell r="E2383" t="str">
            <v>651.63</v>
          </cell>
          <cell r="F2383" t="str">
            <v>75123 Accounting machines (including bookkeeping machines)</v>
          </cell>
        </row>
        <row r="2384">
          <cell r="C2384" t="str">
            <v>652.62</v>
          </cell>
          <cell r="E2384" t="str">
            <v>651.63</v>
          </cell>
          <cell r="F2384" t="str">
            <v>75124 Cash registers</v>
          </cell>
        </row>
        <row r="2385">
          <cell r="C2385" t="str">
            <v>652.62</v>
          </cell>
          <cell r="E2385" t="str">
            <v>651.63</v>
          </cell>
          <cell r="F2385" t="str">
            <v>75128 Postage-franking, ticket-issuing and similar machines incorporating a calculating device</v>
          </cell>
        </row>
        <row r="2386">
          <cell r="C2386" t="str">
            <v>652.62</v>
          </cell>
          <cell r="E2386" t="str">
            <v>651.63</v>
          </cell>
          <cell r="F2386" t="str">
            <v>75131 Electrostatic photocopying apparatus operated by reproducing the original image directly onto the copy (direct process)</v>
          </cell>
        </row>
        <row r="2387">
          <cell r="C2387" t="str">
            <v>652.64</v>
          </cell>
          <cell r="E2387" t="str">
            <v>651.63</v>
          </cell>
          <cell r="F2387" t="str">
            <v>75133 Nonelectrostatic photocopyng apparatus incorporating an optical system</v>
          </cell>
        </row>
        <row r="2388">
          <cell r="C2388" t="str">
            <v>652.63</v>
          </cell>
          <cell r="E2388" t="str">
            <v>651.64</v>
          </cell>
          <cell r="F2388" t="str">
            <v>75132 Electrostatic photocopying apparatus operated by reproducing the original image via an intermediate onto the copy (indirect process)</v>
          </cell>
        </row>
        <row r="2389">
          <cell r="C2389" t="str">
            <v>652.64</v>
          </cell>
          <cell r="E2389" t="str">
            <v>651.64</v>
          </cell>
          <cell r="F2389" t="str">
            <v>75134 Nonelectrostatic photocopyng apparatus of the contact type</v>
          </cell>
        </row>
        <row r="2390">
          <cell r="C2390" t="str">
            <v>652.64</v>
          </cell>
          <cell r="E2390" t="str">
            <v>651.64</v>
          </cell>
          <cell r="F2390" t="str">
            <v>75135 Thermocopying apparatus</v>
          </cell>
        </row>
        <row r="2391">
          <cell r="C2391" t="str">
            <v>652.65</v>
          </cell>
          <cell r="E2391" t="str">
            <v>651.69</v>
          </cell>
          <cell r="F2391" t="str">
            <v>75191 Duplicating machines</v>
          </cell>
        </row>
        <row r="2392">
          <cell r="C2392" t="str">
            <v>652.65</v>
          </cell>
          <cell r="E2392" t="str">
            <v>651.69</v>
          </cell>
          <cell r="F2392" t="str">
            <v>75192 Addressing machines and address plate embossing machines</v>
          </cell>
        </row>
        <row r="2393">
          <cell r="C2393" t="str">
            <v>652.65</v>
          </cell>
          <cell r="E2393" t="str">
            <v>651.69</v>
          </cell>
          <cell r="F2393" t="str">
            <v>75193 Machines for sorting or folding mail for inserting in envelopes; machines for opening or closing mail; machines affixing or cancelling postage stamps</v>
          </cell>
        </row>
        <row r="2394">
          <cell r="C2394" t="str">
            <v>652.25</v>
          </cell>
          <cell r="E2394" t="str">
            <v>651.73</v>
          </cell>
          <cell r="F2394" t="str">
            <v>74591 Calendering or other rolling machines (other than for metal or glass)</v>
          </cell>
        </row>
        <row r="2395">
          <cell r="C2395" t="str">
            <v>652.91</v>
          </cell>
          <cell r="E2395" t="str">
            <v>651.74</v>
          </cell>
          <cell r="F2395" t="str">
            <v>75199 Office machines, n.e.s.</v>
          </cell>
        </row>
        <row r="2396">
          <cell r="C2396" t="str">
            <v>652.92</v>
          </cell>
          <cell r="E2396" t="str">
            <v>651.75</v>
          </cell>
          <cell r="F2396" t="str">
            <v>75210 Analog or hybrid (analog-digital) data processing machines</v>
          </cell>
        </row>
        <row r="2397">
          <cell r="C2397" t="str">
            <v>652.93</v>
          </cell>
          <cell r="E2397" t="str">
            <v>651.75</v>
          </cell>
          <cell r="F2397" t="str">
            <v>75220 Digital automatic data processing machines containing in the same housing a central processing unit and an input and output unit</v>
          </cell>
        </row>
        <row r="2398">
          <cell r="C2398" t="str">
            <v>652.94</v>
          </cell>
          <cell r="E2398" t="str">
            <v>651.75</v>
          </cell>
          <cell r="F2398" t="str">
            <v>75230 Digital processng units whether or not presented with the rest of the system which may contain storage units, input units or output units</v>
          </cell>
        </row>
        <row r="2399">
          <cell r="C2399" t="str">
            <v>652.26</v>
          </cell>
          <cell r="E2399" t="str">
            <v>651.76</v>
          </cell>
          <cell r="F2399" t="str">
            <v>74593 Parts (cylinders etc.) for calendering or other rolling machines (other than for metals or glass)</v>
          </cell>
        </row>
        <row r="2400">
          <cell r="C2400" t="str">
            <v>652.95</v>
          </cell>
          <cell r="E2400" t="str">
            <v>651.76</v>
          </cell>
          <cell r="F2400" t="str">
            <v>75260 Input or output units whether or not presented with the rest of a system and whether or not containing storage units in one housing in data processing</v>
          </cell>
        </row>
        <row r="2401">
          <cell r="C2401" t="str">
            <v>652.96</v>
          </cell>
          <cell r="E2401" t="str">
            <v>651.76</v>
          </cell>
          <cell r="F2401" t="str">
            <v>75270 Storage units, whether or not presented with the rest of the system for data processing</v>
          </cell>
        </row>
        <row r="2402">
          <cell r="C2402" t="str">
            <v>652.97</v>
          </cell>
          <cell r="E2402" t="str">
            <v>651.88</v>
          </cell>
          <cell r="F2402" t="str">
            <v>75290 Data processing equipment, n.e.s.</v>
          </cell>
        </row>
        <row r="2403">
          <cell r="C2403" t="str">
            <v>652.98</v>
          </cell>
          <cell r="E2403" t="str">
            <v>651.88</v>
          </cell>
          <cell r="F2403" t="str">
            <v>75910 Parts and accessories of photocopying and thermocopying apparatus</v>
          </cell>
        </row>
        <row r="2404">
          <cell r="C2404" t="str">
            <v>265.11</v>
          </cell>
          <cell r="E2404" t="str">
            <v>651.88</v>
          </cell>
          <cell r="F2404" t="str">
            <v>51111 Ethylene</v>
          </cell>
        </row>
        <row r="2405">
          <cell r="C2405" t="str">
            <v>265.12</v>
          </cell>
          <cell r="E2405" t="str">
            <v>651.88</v>
          </cell>
          <cell r="F2405" t="str">
            <v>51112 Propene (propylene)</v>
          </cell>
        </row>
        <row r="2406">
          <cell r="C2406" t="str">
            <v>265.12</v>
          </cell>
          <cell r="E2406" t="str">
            <v>651.77</v>
          </cell>
          <cell r="F2406" t="str">
            <v>51113 Butylenes, butadienes and methylbutadienes</v>
          </cell>
        </row>
        <row r="2407">
          <cell r="C2407" t="str">
            <v>265.13</v>
          </cell>
          <cell r="E2407" t="str">
            <v>651.78</v>
          </cell>
          <cell r="F2407" t="str">
            <v>51114 Saturated acyclic hydrocarbons</v>
          </cell>
        </row>
        <row r="2408">
          <cell r="C2408" t="str">
            <v>265.21</v>
          </cell>
          <cell r="E2408" t="str">
            <v>653.11</v>
          </cell>
          <cell r="F2408" t="str">
            <v>51119 Acyclic hydrocarbons, n.e.s.</v>
          </cell>
        </row>
        <row r="2409">
          <cell r="C2409" t="str">
            <v>265.29</v>
          </cell>
          <cell r="E2409" t="str">
            <v>653.12</v>
          </cell>
          <cell r="F2409" t="str">
            <v>51121 Cyclohexane</v>
          </cell>
        </row>
        <row r="2410">
          <cell r="C2410" t="str">
            <v>264.1</v>
          </cell>
          <cell r="E2410" t="str">
            <v>653.13</v>
          </cell>
          <cell r="F2410" t="str">
            <v>43141 Vegetable waxes (other than triglycerides) whether or not refined or colored</v>
          </cell>
        </row>
        <row r="2411">
          <cell r="C2411" t="str">
            <v>264.9</v>
          </cell>
          <cell r="E2411" t="str">
            <v>653.14</v>
          </cell>
          <cell r="F2411" t="str">
            <v>43142 Beeswax, other insect waxes and spermaceti, whether or not refined or colored</v>
          </cell>
        </row>
        <row r="2412">
          <cell r="C2412" t="str">
            <v>265.41</v>
          </cell>
          <cell r="E2412" t="str">
            <v>653.14</v>
          </cell>
          <cell r="F2412" t="str">
            <v>51122 Benzene, pure</v>
          </cell>
        </row>
        <row r="2413">
          <cell r="C2413" t="str">
            <v>265.49</v>
          </cell>
          <cell r="E2413" t="str">
            <v>653.14</v>
          </cell>
          <cell r="F2413" t="str">
            <v>51123 Toluene, pure</v>
          </cell>
        </row>
        <row r="2414">
          <cell r="C2414" t="str">
            <v>265.71</v>
          </cell>
          <cell r="E2414" t="str">
            <v>653.14</v>
          </cell>
          <cell r="F2414" t="str">
            <v>51126 Ethylbenzene</v>
          </cell>
        </row>
        <row r="2415">
          <cell r="C2415" t="str">
            <v>265.79</v>
          </cell>
          <cell r="E2415" t="str">
            <v>653.15</v>
          </cell>
          <cell r="F2415" t="str">
            <v>51127 Cumene</v>
          </cell>
        </row>
        <row r="2416">
          <cell r="C2416" t="str">
            <v>265.51</v>
          </cell>
          <cell r="E2416" t="str">
            <v>653.15</v>
          </cell>
          <cell r="F2416" t="str">
            <v>51124 Xylenes, pure</v>
          </cell>
        </row>
        <row r="2417">
          <cell r="C2417" t="str">
            <v>265.59</v>
          </cell>
          <cell r="E2417" t="str">
            <v>653.15</v>
          </cell>
          <cell r="F2417" t="str">
            <v>51125 Styrene</v>
          </cell>
        </row>
        <row r="2418">
          <cell r="C2418" t="str">
            <v>265.89</v>
          </cell>
          <cell r="E2418" t="str">
            <v>653.15</v>
          </cell>
          <cell r="F2418" t="str">
            <v>51129 Cyclic hydrocarbons, n.e.s.</v>
          </cell>
        </row>
        <row r="2419">
          <cell r="C2419" t="str">
            <v>265.89</v>
          </cell>
          <cell r="E2419" t="str">
            <v>653.16</v>
          </cell>
          <cell r="F2419" t="str">
            <v>51131 Vinyl chloride (chloroethylene)</v>
          </cell>
        </row>
        <row r="2420">
          <cell r="C2420" t="str">
            <v>651.96</v>
          </cell>
          <cell r="E2420" t="str">
            <v>653.17</v>
          </cell>
          <cell r="F2420" t="str">
            <v>74449 Jacks and hoists, n.e.s., not hydraulic</v>
          </cell>
        </row>
        <row r="2421">
          <cell r="C2421" t="str">
            <v>651.96</v>
          </cell>
          <cell r="E2421" t="str">
            <v>653.17</v>
          </cell>
          <cell r="F2421" t="str">
            <v>74471 Continuous-action elevators and conveyors, pneumatic</v>
          </cell>
        </row>
        <row r="2422">
          <cell r="C2422" t="str">
            <v>651.97</v>
          </cell>
          <cell r="E2422" t="str">
            <v>653.17</v>
          </cell>
          <cell r="F2422" t="str">
            <v>74472 Continuous-action elevators and conveyors, other than pneumatic, designed for underground use</v>
          </cell>
        </row>
        <row r="2423">
          <cell r="C2423" t="str">
            <v>651.97</v>
          </cell>
          <cell r="E2423" t="str">
            <v>653.17</v>
          </cell>
          <cell r="F2423" t="str">
            <v>74473 Continuous-action elevators and conveyors, other than pneumatic, bucket type</v>
          </cell>
        </row>
        <row r="2424">
          <cell r="C2424" t="str">
            <v>651.99</v>
          </cell>
          <cell r="E2424" t="str">
            <v>653.17</v>
          </cell>
          <cell r="F2424" t="str">
            <v>74474 Continous-action elevators and conveyors, other than pneumatic, belt type</v>
          </cell>
        </row>
        <row r="2425">
          <cell r="C2425" t="str">
            <v>651.99</v>
          </cell>
          <cell r="E2425" t="str">
            <v>653.18</v>
          </cell>
          <cell r="F2425" t="str">
            <v>74479 Continuous-action elevators and conveyors for goods and materials, n.e.s.</v>
          </cell>
        </row>
        <row r="2426">
          <cell r="C2426" t="str">
            <v>651.99</v>
          </cell>
          <cell r="E2426" t="str">
            <v>653.18</v>
          </cell>
          <cell r="F2426" t="str">
            <v>74481 Lifts and skip hoists</v>
          </cell>
        </row>
        <row r="2427">
          <cell r="C2427" t="str">
            <v>654.41</v>
          </cell>
          <cell r="E2427" t="str">
            <v>653.18</v>
          </cell>
          <cell r="F2427" t="str">
            <v>77635 Thyristors, diacs and triacs (excluding photosensitive devices)</v>
          </cell>
        </row>
        <row r="2428">
          <cell r="C2428" t="str">
            <v>654.41</v>
          </cell>
          <cell r="E2428" t="str">
            <v>653.18</v>
          </cell>
          <cell r="F2428" t="str">
            <v>77637 Photosensitive semiconductor devices; light emitting diodes</v>
          </cell>
        </row>
        <row r="2429">
          <cell r="C2429" t="str">
            <v>654.42</v>
          </cell>
          <cell r="E2429" t="str">
            <v>653.19</v>
          </cell>
          <cell r="F2429" t="str">
            <v>77639 Semiconductor devices, n.e.s.</v>
          </cell>
        </row>
        <row r="2430">
          <cell r="C2430" t="str">
            <v>654.42</v>
          </cell>
          <cell r="E2430" t="str">
            <v>653.19</v>
          </cell>
          <cell r="F2430" t="str">
            <v>77641 Digital monolithic integrated units</v>
          </cell>
        </row>
        <row r="2431">
          <cell r="C2431" t="str">
            <v>654.5</v>
          </cell>
          <cell r="E2431" t="str">
            <v>653.19</v>
          </cell>
          <cell r="F2431" t="str">
            <v>77643 Nondigital monolithic integrated units</v>
          </cell>
        </row>
        <row r="2432">
          <cell r="C2432" t="str">
            <v>654.5</v>
          </cell>
          <cell r="E2432" t="str">
            <v>653.19</v>
          </cell>
          <cell r="F2432" t="str">
            <v>77645 Hybrid integrated circuits</v>
          </cell>
        </row>
        <row r="2433">
          <cell r="C2433" t="str">
            <v>654.93</v>
          </cell>
          <cell r="E2433" t="str">
            <v>653.51</v>
          </cell>
          <cell r="F2433" t="str">
            <v>77817 Parts of primary cells and primary batteries</v>
          </cell>
        </row>
        <row r="2434">
          <cell r="C2434" t="str">
            <v>651.41</v>
          </cell>
          <cell r="E2434" t="str">
            <v>653.52</v>
          </cell>
          <cell r="F2434" t="str">
            <v>74149 Parts of refrigerators, freezers and other refrigerating or freezing equipment (electric or other)</v>
          </cell>
        </row>
        <row r="2435">
          <cell r="C2435" t="str">
            <v>651.42</v>
          </cell>
          <cell r="E2435" t="str">
            <v>653.52</v>
          </cell>
          <cell r="F2435" t="str">
            <v>74151 Air conditioning machines, window or wall types, self-contained</v>
          </cell>
        </row>
        <row r="2436">
          <cell r="C2436" t="str">
            <v>651.62</v>
          </cell>
          <cell r="E2436" t="str">
            <v>653.52</v>
          </cell>
          <cell r="F2436" t="str">
            <v>74181 Instantaneous gas water heaters</v>
          </cell>
        </row>
        <row r="2437">
          <cell r="C2437" t="str">
            <v>651.62</v>
          </cell>
          <cell r="E2437" t="str">
            <v>653.52</v>
          </cell>
          <cell r="F2437" t="str">
            <v>74182 Instantaneous or storage hot water heaters, nonelectric, n.e.s.</v>
          </cell>
        </row>
        <row r="2438">
          <cell r="C2438" t="str">
            <v>651.51</v>
          </cell>
          <cell r="E2438" t="str">
            <v>653.59</v>
          </cell>
          <cell r="F2438" t="str">
            <v>74171 Producer gas or water gas generators, with or without purifiers; acetylene gas generators and similar water process gas generators</v>
          </cell>
        </row>
        <row r="2439">
          <cell r="C2439" t="str">
            <v>651.51</v>
          </cell>
          <cell r="E2439" t="str">
            <v>653.59</v>
          </cell>
          <cell r="F2439" t="str">
            <v>74172 Parts for producer gas or water gas generators; parts for acetylene gas generators and similar water process gas generators</v>
          </cell>
        </row>
        <row r="2440">
          <cell r="C2440" t="str">
            <v>651.52</v>
          </cell>
          <cell r="E2440" t="str">
            <v>653.59</v>
          </cell>
          <cell r="F2440" t="str">
            <v>74173 Distilling or rectifying plant</v>
          </cell>
        </row>
        <row r="2441">
          <cell r="C2441" t="str">
            <v>651.59</v>
          </cell>
          <cell r="E2441" t="str">
            <v>653.59</v>
          </cell>
          <cell r="F2441" t="str">
            <v>74174 Heat exchange units</v>
          </cell>
        </row>
        <row r="2442">
          <cell r="C2442" t="str">
            <v>651.63</v>
          </cell>
          <cell r="E2442" t="str">
            <v>266.61</v>
          </cell>
          <cell r="F2442" t="str">
            <v>74183 Medical, surgical or laboratory sterilizers</v>
          </cell>
        </row>
        <row r="2443">
          <cell r="C2443" t="str">
            <v>651.63</v>
          </cell>
          <cell r="E2443" t="str">
            <v>266.62</v>
          </cell>
          <cell r="F2443" t="str">
            <v>74184 Dryers for agricultural products</v>
          </cell>
        </row>
        <row r="2444">
          <cell r="C2444" t="str">
            <v>651.63</v>
          </cell>
          <cell r="E2444" t="str">
            <v>266.63</v>
          </cell>
          <cell r="F2444" t="str">
            <v>74185 Dryers for wood, paper pulp, paper and paperboard</v>
          </cell>
        </row>
        <row r="2445">
          <cell r="C2445" t="str">
            <v>651.63</v>
          </cell>
          <cell r="E2445" t="str">
            <v>266.69</v>
          </cell>
          <cell r="F2445" t="str">
            <v>74186 Dryers for the treatment of materials, n.e.s.</v>
          </cell>
        </row>
        <row r="2446">
          <cell r="C2446" t="str">
            <v>651.64</v>
          </cell>
          <cell r="E2446" t="str">
            <v>266.69</v>
          </cell>
          <cell r="F2446" t="str">
            <v>74187 Machinery for making hot drinks or for cooking or heating foods</v>
          </cell>
        </row>
        <row r="2447">
          <cell r="C2447" t="str">
            <v>651.64</v>
          </cell>
          <cell r="E2447" t="str">
            <v>267.12</v>
          </cell>
          <cell r="F2447" t="str">
            <v>74189 Temperature changing industrial and laboratory machinery, etc. for the treatment of materials, n.e.s.</v>
          </cell>
        </row>
        <row r="2448">
          <cell r="C2448" t="str">
            <v>651.64</v>
          </cell>
          <cell r="E2448" t="str">
            <v>266.51</v>
          </cell>
          <cell r="F2448" t="str">
            <v>74190 Parts, n.e.s. for temperature changing industrial and laboratory machinery and equipment</v>
          </cell>
        </row>
        <row r="2449">
          <cell r="C2449" t="str">
            <v>651.69</v>
          </cell>
          <cell r="E2449" t="str">
            <v>266.51</v>
          </cell>
          <cell r="F2449" t="str">
            <v>74211 Pumps for dispensing fuel or lubricants, of the type used in filling stations or garages, fitted or designed to be fitted with a measuring device</v>
          </cell>
        </row>
        <row r="2450">
          <cell r="C2450" t="str">
            <v>651.69</v>
          </cell>
          <cell r="E2450" t="str">
            <v>266.52</v>
          </cell>
          <cell r="F2450" t="str">
            <v>74219 Pumps fitted or designed to be fitted with measuring devices, n.e.s.</v>
          </cell>
        </row>
        <row r="2451">
          <cell r="C2451" t="str">
            <v>651.69</v>
          </cell>
          <cell r="E2451" t="str">
            <v>266.53</v>
          </cell>
          <cell r="F2451" t="str">
            <v>74220 Fuel, lubricating or cooling medium pumps for internal combustion piston engines</v>
          </cell>
        </row>
        <row r="2452">
          <cell r="C2452" t="str">
            <v>651.73</v>
          </cell>
          <cell r="E2452" t="str">
            <v>266.59</v>
          </cell>
          <cell r="F2452" t="str">
            <v>74250 Rotary positive displacement pumps, n.e.s.</v>
          </cell>
        </row>
        <row r="2453">
          <cell r="C2453" t="str">
            <v>651.72</v>
          </cell>
          <cell r="E2453" t="str">
            <v>266.59</v>
          </cell>
          <cell r="F2453" t="str">
            <v>74240 Reciprocating positive displacement pumps, n.e.s.</v>
          </cell>
        </row>
        <row r="2454">
          <cell r="C2454" t="str">
            <v>651.74</v>
          </cell>
          <cell r="E2454" t="str">
            <v>267.11</v>
          </cell>
          <cell r="F2454" t="str">
            <v>74260 Centrifugal pumps, n.e.s.</v>
          </cell>
        </row>
        <row r="2455">
          <cell r="C2455" t="str">
            <v>651.75</v>
          </cell>
          <cell r="E2455" t="str">
            <v>267.11</v>
          </cell>
          <cell r="F2455" t="str">
            <v>74271 Pumps for liquids, n.e.s.</v>
          </cell>
        </row>
        <row r="2456">
          <cell r="C2456" t="str">
            <v>651.75</v>
          </cell>
          <cell r="E2456" t="str">
            <v>267.21</v>
          </cell>
          <cell r="F2456" t="str">
            <v>74275 Liquid elevators</v>
          </cell>
        </row>
        <row r="2457">
          <cell r="C2457" t="str">
            <v>651.75</v>
          </cell>
          <cell r="E2457" t="str">
            <v>267.22</v>
          </cell>
          <cell r="F2457" t="str">
            <v>74291 Parts of pumps for liquids</v>
          </cell>
        </row>
        <row r="2458">
          <cell r="C2458" t="str">
            <v>651.76</v>
          </cell>
          <cell r="E2458" t="str">
            <v>266.71</v>
          </cell>
          <cell r="F2458" t="str">
            <v>74295 Parts of liquid elevators</v>
          </cell>
        </row>
        <row r="2459">
          <cell r="C2459" t="str">
            <v>651.76</v>
          </cell>
          <cell r="E2459" t="str">
            <v>266.72</v>
          </cell>
          <cell r="F2459" t="str">
            <v>74311 Vacuum pumps</v>
          </cell>
        </row>
        <row r="2460">
          <cell r="C2460" t="str">
            <v>651.76</v>
          </cell>
          <cell r="E2460" t="str">
            <v>266.73</v>
          </cell>
          <cell r="F2460" t="str">
            <v>74313 Hand-or-foot operated air pumps</v>
          </cell>
        </row>
        <row r="2461">
          <cell r="C2461" t="str">
            <v>651.88</v>
          </cell>
          <cell r="E2461" t="str">
            <v>266.79</v>
          </cell>
          <cell r="F2461" t="str">
            <v>74431 Overhead travelling cranes on fixed support</v>
          </cell>
        </row>
        <row r="2462">
          <cell r="C2462" t="str">
            <v>651.88</v>
          </cell>
          <cell r="E2462" t="str">
            <v>267.13</v>
          </cell>
          <cell r="F2462" t="str">
            <v>74432 Mobile lifting frames on tires and straddle carriers</v>
          </cell>
        </row>
        <row r="2463">
          <cell r="C2463" t="str">
            <v>651.77</v>
          </cell>
          <cell r="E2463" t="str">
            <v>651.43</v>
          </cell>
          <cell r="F2463" t="str">
            <v>74315 Compressors of a kind used in refrigerating equipment</v>
          </cell>
        </row>
        <row r="2464">
          <cell r="C2464" t="str">
            <v>651.61</v>
          </cell>
          <cell r="E2464" t="str">
            <v>651.44</v>
          </cell>
          <cell r="F2464" t="str">
            <v>74175 Machinery for liquefying air or other gas</v>
          </cell>
        </row>
        <row r="2465">
          <cell r="C2465" t="str">
            <v>651.71</v>
          </cell>
          <cell r="E2465" t="str">
            <v>651.82</v>
          </cell>
          <cell r="F2465" t="str">
            <v>74230 Concrete pumps</v>
          </cell>
        </row>
        <row r="2466">
          <cell r="C2466" t="str">
            <v>653.11</v>
          </cell>
          <cell r="E2466" t="str">
            <v>651.82</v>
          </cell>
          <cell r="F2466" t="str">
            <v>75990 Parts of office and adp machinery</v>
          </cell>
        </row>
        <row r="2467">
          <cell r="C2467" t="str">
            <v>653.12</v>
          </cell>
          <cell r="E2467" t="str">
            <v>651.82</v>
          </cell>
          <cell r="F2467" t="str">
            <v>75991 Parts of typewriters and word processing machines</v>
          </cell>
        </row>
        <row r="2468">
          <cell r="C2468" t="str">
            <v>653.13</v>
          </cell>
          <cell r="E2468" t="str">
            <v>651.82</v>
          </cell>
          <cell r="F2468" t="str">
            <v>75993 Parts of office machines, n.e.s.</v>
          </cell>
        </row>
        <row r="2469">
          <cell r="C2469" t="str">
            <v>653.14</v>
          </cell>
          <cell r="E2469" t="str">
            <v>651.82</v>
          </cell>
          <cell r="F2469" t="str">
            <v>75995 Parts of calculating machines, accounting machines, cash registers. postage-franking machines and similar machines incorporating a calculating device</v>
          </cell>
        </row>
        <row r="2470">
          <cell r="C2470" t="str">
            <v>653.14</v>
          </cell>
          <cell r="E2470" t="str">
            <v>651.82</v>
          </cell>
          <cell r="F2470" t="str">
            <v>75997 Parts of automatic data processing machines and units thereof, magnetic or optical readers, and machines for transcribing and processing data n.e.s.</v>
          </cell>
        </row>
        <row r="2471">
          <cell r="C2471" t="str">
            <v>653.14</v>
          </cell>
          <cell r="E2471" t="str">
            <v>651.82</v>
          </cell>
          <cell r="F2471" t="str">
            <v>76110 Television receivers, color, including monitors, projectors and receivers combined with radiobroadcast receivers or sound and video recorders, etc.</v>
          </cell>
        </row>
        <row r="2472">
          <cell r="C2472" t="str">
            <v>653.14</v>
          </cell>
          <cell r="E2472" t="str">
            <v>651.82</v>
          </cell>
          <cell r="F2472" t="str">
            <v>76120 Television receivers, monochrome, including monitors, projectors and those combined with radiobroadcast receivers or sound and video recorders, etc.</v>
          </cell>
        </row>
        <row r="2473">
          <cell r="C2473" t="str">
            <v>653.15</v>
          </cell>
          <cell r="E2473" t="str">
            <v>651.84</v>
          </cell>
          <cell r="F2473" t="str">
            <v>76211 Radiobroadcast receivers, combined with sound recording or reproducing apparatus, operating with an external power source as in motor vehicles</v>
          </cell>
        </row>
        <row r="2474">
          <cell r="C2474" t="str">
            <v>653.15</v>
          </cell>
          <cell r="E2474" t="str">
            <v>651.84</v>
          </cell>
          <cell r="F2474" t="str">
            <v>76212 Radiobroadcast receivers, not combined with sound recording or reproducing apparatus, operating with an external power source as in motor vehicles</v>
          </cell>
        </row>
        <row r="2475">
          <cell r="C2475" t="str">
            <v>653.15</v>
          </cell>
          <cell r="E2475" t="str">
            <v>651.84</v>
          </cell>
          <cell r="F2475" t="str">
            <v>76221 Radiobroadcast receivers, combined with sound recording or reproducing apparatus, operating without an external power source</v>
          </cell>
        </row>
        <row r="2476">
          <cell r="C2476" t="str">
            <v>653.15</v>
          </cell>
          <cell r="E2476" t="str">
            <v>651.84</v>
          </cell>
          <cell r="F2476" t="str">
            <v>76222 Radiobroadcast receivers, not combined with sound recording or reproducing apparatus, operating without an external power source</v>
          </cell>
        </row>
        <row r="2477">
          <cell r="C2477" t="str">
            <v>653.16</v>
          </cell>
          <cell r="E2477" t="str">
            <v>651.84</v>
          </cell>
          <cell r="F2477" t="str">
            <v>76281 Radiobroadcast receivers, combined with sound recording or reproducing apparatus, etc., n.e.s.</v>
          </cell>
        </row>
        <row r="2478">
          <cell r="C2478" t="str">
            <v>653.17</v>
          </cell>
          <cell r="E2478" t="str">
            <v>651.84</v>
          </cell>
          <cell r="F2478" t="str">
            <v>76282 Radiobroadcast receivers, not combined with sound recording or reproducing apparatus, but combined with a clock, etc. n.e.s.</v>
          </cell>
        </row>
        <row r="2479">
          <cell r="C2479" t="str">
            <v>653.17</v>
          </cell>
          <cell r="E2479" t="str">
            <v>651.84</v>
          </cell>
          <cell r="F2479" t="str">
            <v>76289 Radiobroadcast receivers, not combined with sound recording or reproducing apparatus nor with a clock, etc., n.e.s.</v>
          </cell>
        </row>
        <row r="2480">
          <cell r="C2480" t="str">
            <v>653.17</v>
          </cell>
          <cell r="E2480" t="str">
            <v>651.84</v>
          </cell>
          <cell r="F2480" t="str">
            <v>76331 Record players, coin- or disc-operated, not incorporating a sound recording device</v>
          </cell>
        </row>
        <row r="2481">
          <cell r="C2481" t="str">
            <v>653.17</v>
          </cell>
          <cell r="E2481" t="str">
            <v>651.84</v>
          </cell>
          <cell r="F2481" t="str">
            <v>76333 Record players, n.e.s. (other than coin- or disc-operated), not incorporating a sound recording device</v>
          </cell>
        </row>
        <row r="2482">
          <cell r="C2482" t="str">
            <v>653.17</v>
          </cell>
          <cell r="E2482" t="str">
            <v>651.84</v>
          </cell>
          <cell r="F2482" t="str">
            <v>76335 Turntables (record-decks), not incorporating a sound recording device</v>
          </cell>
        </row>
        <row r="2483">
          <cell r="C2483" t="str">
            <v>653.18</v>
          </cell>
          <cell r="E2483" t="str">
            <v>651.86</v>
          </cell>
          <cell r="F2483" t="str">
            <v>76381 Video recording or reproducing apparatus, whether or not incorporating a video tuner</v>
          </cell>
        </row>
        <row r="2484">
          <cell r="C2484" t="str">
            <v>653.18</v>
          </cell>
          <cell r="E2484" t="str">
            <v>651.86</v>
          </cell>
          <cell r="F2484" t="str">
            <v>76382 Transcribing machines</v>
          </cell>
        </row>
        <row r="2485">
          <cell r="C2485" t="str">
            <v>653.18</v>
          </cell>
          <cell r="E2485" t="str">
            <v>651.87</v>
          </cell>
          <cell r="F2485" t="str">
            <v>76383 Sound reproducing apparatus, n.e.s.</v>
          </cell>
        </row>
        <row r="2486">
          <cell r="C2486" t="str">
            <v>653.18</v>
          </cell>
          <cell r="E2486" t="str">
            <v>651.87</v>
          </cell>
          <cell r="F2486" t="str">
            <v>76384 Sound recording apparatus, whether or not incorporating a sound reproducing device</v>
          </cell>
        </row>
        <row r="2487">
          <cell r="C2487" t="str">
            <v>653.19</v>
          </cell>
          <cell r="E2487" t="str">
            <v>651.87</v>
          </cell>
          <cell r="F2487" t="str">
            <v>76411 Telephone sets</v>
          </cell>
        </row>
        <row r="2488">
          <cell r="C2488" t="str">
            <v>653.19</v>
          </cell>
          <cell r="E2488" t="str">
            <v>651.81</v>
          </cell>
          <cell r="F2488" t="str">
            <v>76413 Teleprinters</v>
          </cell>
        </row>
        <row r="2489">
          <cell r="C2489" t="str">
            <v>653.19</v>
          </cell>
          <cell r="E2489" t="str">
            <v>651.83</v>
          </cell>
          <cell r="F2489" t="str">
            <v>76415 Telephonic or telegraphic switching apparatus</v>
          </cell>
        </row>
        <row r="2490">
          <cell r="C2490" t="str">
            <v>653.19</v>
          </cell>
          <cell r="E2490" t="str">
            <v>651.85</v>
          </cell>
          <cell r="F2490" t="str">
            <v>76417 Apparatus for carrier-current line systems, n.e.s.</v>
          </cell>
        </row>
        <row r="2491">
          <cell r="C2491" t="str">
            <v>653.51</v>
          </cell>
          <cell r="E2491" t="str">
            <v>653.21</v>
          </cell>
          <cell r="F2491" t="str">
            <v>77313 Ignition wiring sets and other wiring sets of a kind used in vehicles, aircraft or ships</v>
          </cell>
        </row>
        <row r="2492">
          <cell r="C2492" t="str">
            <v>653.52</v>
          </cell>
          <cell r="E2492" t="str">
            <v>653.21</v>
          </cell>
          <cell r="F2492" t="str">
            <v>77314 Electric conductors, for a voltage not exceeding 80 volts, n.e.s.</v>
          </cell>
        </row>
        <row r="2493">
          <cell r="C2493" t="str">
            <v>653.52</v>
          </cell>
          <cell r="E2493" t="str">
            <v>653.25</v>
          </cell>
          <cell r="F2493" t="str">
            <v>77315 Electric conductors, for a voltage exceeding 80 volts, but not exceeding 1,000 volts, n.e.s.</v>
          </cell>
        </row>
        <row r="2494">
          <cell r="C2494" t="str">
            <v>653.52</v>
          </cell>
          <cell r="E2494" t="str">
            <v>653.25</v>
          </cell>
          <cell r="F2494" t="str">
            <v>77317 Electric conductors, for a voltage exceeding 1,000 volts, n.e.s.</v>
          </cell>
        </row>
        <row r="2495">
          <cell r="C2495" t="str">
            <v>653.52</v>
          </cell>
          <cell r="E2495" t="str">
            <v>653.29</v>
          </cell>
          <cell r="F2495" t="str">
            <v>77318 Optical fiber cables</v>
          </cell>
        </row>
        <row r="2496">
          <cell r="C2496" t="str">
            <v>653.59</v>
          </cell>
          <cell r="E2496" t="str">
            <v>653.29</v>
          </cell>
          <cell r="F2496" t="str">
            <v>77322 Electrical insulators of glass</v>
          </cell>
        </row>
        <row r="2497">
          <cell r="C2497" t="str">
            <v>653.59</v>
          </cell>
          <cell r="E2497" t="str">
            <v>653.31</v>
          </cell>
          <cell r="F2497" t="str">
            <v>77323 Electrical insulators of ceramics</v>
          </cell>
        </row>
        <row r="2498">
          <cell r="C2498" t="str">
            <v>653.59</v>
          </cell>
          <cell r="E2498" t="str">
            <v>653.31</v>
          </cell>
          <cell r="F2498" t="str">
            <v>77324 Electrical insulators of material other than glass or ceramics</v>
          </cell>
        </row>
        <row r="2499">
          <cell r="C2499" t="str">
            <v>653.59</v>
          </cell>
          <cell r="E2499" t="str">
            <v>653.31</v>
          </cell>
          <cell r="F2499" t="str">
            <v>77326 Insulating fittings for electrical machines, appliances or equiptment, of ceramic materials, but not including the insulators</v>
          </cell>
        </row>
        <row r="2500">
          <cell r="C2500" t="str">
            <v>266.61</v>
          </cell>
          <cell r="E2500" t="str">
            <v>653.32</v>
          </cell>
          <cell r="F2500" t="str">
            <v>51137 Fluorinated, brominated or iodinated derivatives of acyclic hydrocarbons</v>
          </cell>
        </row>
        <row r="2501">
          <cell r="C2501" t="str">
            <v>266.62</v>
          </cell>
          <cell r="E2501" t="str">
            <v>653.31</v>
          </cell>
          <cell r="F2501" t="str">
            <v>51138 Halogenated derivatives of acyclic hydrocarbons containing two or more different halogens</v>
          </cell>
        </row>
        <row r="2502">
          <cell r="C2502" t="str">
            <v>266.63</v>
          </cell>
          <cell r="E2502" t="str">
            <v>653.31</v>
          </cell>
          <cell r="F2502" t="str">
            <v>51139 Halogenated derivatives of hydrocarbons, n.e.s.</v>
          </cell>
        </row>
        <row r="2503">
          <cell r="C2503" t="str">
            <v>266.69</v>
          </cell>
          <cell r="E2503" t="str">
            <v>653.32</v>
          </cell>
          <cell r="F2503" t="str">
            <v>51140 Sulfonated, nitrated or nitrosated derivatives of hydrocarbons, halogenated or not</v>
          </cell>
        </row>
        <row r="2504">
          <cell r="C2504" t="str">
            <v>267.12</v>
          </cell>
          <cell r="E2504" t="str">
            <v>653.31</v>
          </cell>
          <cell r="F2504" t="str">
            <v>51217 Fatty alcohols, industrial</v>
          </cell>
        </row>
        <row r="2505">
          <cell r="C2505" t="str">
            <v>266.51</v>
          </cell>
          <cell r="E2505" t="str">
            <v>653.32</v>
          </cell>
          <cell r="F2505" t="str">
            <v>51132 Trichloroethylene</v>
          </cell>
        </row>
        <row r="2506">
          <cell r="C2506" t="str">
            <v>266.52</v>
          </cell>
          <cell r="E2506" t="str">
            <v>653.31</v>
          </cell>
          <cell r="F2506" t="str">
            <v>51133 Tetrachloroethylene (perchloroethylene)</v>
          </cell>
        </row>
        <row r="2507">
          <cell r="C2507" t="str">
            <v>266.53</v>
          </cell>
          <cell r="E2507" t="str">
            <v>653.32</v>
          </cell>
          <cell r="F2507" t="str">
            <v>51134 Unsaturated chlorinated derivatives of acyclic hydrocarbons, n.e.s.</v>
          </cell>
        </row>
        <row r="2508">
          <cell r="C2508" t="str">
            <v>266.59</v>
          </cell>
          <cell r="E2508" t="str">
            <v>653.33</v>
          </cell>
          <cell r="F2508" t="str">
            <v>51135 1,2-dichloroethane (ethylene dichloride)</v>
          </cell>
        </row>
        <row r="2509">
          <cell r="C2509" t="str">
            <v>266.59</v>
          </cell>
          <cell r="E2509" t="str">
            <v>653.33</v>
          </cell>
          <cell r="F2509" t="str">
            <v>51136 Saturated chlorinated derivatives of acyclic hydrocarbons, n.e.s.</v>
          </cell>
        </row>
        <row r="2510">
          <cell r="C2510" t="str">
            <v>267.11</v>
          </cell>
          <cell r="E2510" t="str">
            <v>653.34</v>
          </cell>
          <cell r="F2510" t="str">
            <v>51215 Ethyl alcohol (not denatured) of an alcoholic strength by volume of 80% or higher</v>
          </cell>
        </row>
        <row r="2511">
          <cell r="C2511" t="str">
            <v>267.11</v>
          </cell>
          <cell r="E2511" t="str">
            <v>653.33</v>
          </cell>
          <cell r="F2511" t="str">
            <v>51216 Ethyl alcohol and other spirits, denatured, of any alcoholic strength</v>
          </cell>
        </row>
        <row r="2512">
          <cell r="C2512" t="str">
            <v>267.21</v>
          </cell>
          <cell r="E2512" t="str">
            <v>653.33</v>
          </cell>
          <cell r="F2512" t="str">
            <v>51221 Ethylene glycol (ethanediol)</v>
          </cell>
        </row>
        <row r="2513">
          <cell r="C2513" t="str">
            <v>267.22</v>
          </cell>
          <cell r="E2513" t="str">
            <v>653.33</v>
          </cell>
          <cell r="F2513" t="str">
            <v>51222 Glycerol (glycerine), glycerol waters and glycerol lyes</v>
          </cell>
        </row>
        <row r="2514">
          <cell r="C2514" t="str">
            <v>266.71</v>
          </cell>
          <cell r="E2514" t="str">
            <v>653.34</v>
          </cell>
          <cell r="F2514" t="str">
            <v>51211 Methanol (methyl alcohol)</v>
          </cell>
        </row>
        <row r="2515">
          <cell r="C2515" t="str">
            <v>266.72</v>
          </cell>
          <cell r="E2515" t="str">
            <v>653.35</v>
          </cell>
          <cell r="F2515" t="str">
            <v>51212 Propan-1-ol (propyl alcohol) and propan-2-ol (isopropyl alcohol)</v>
          </cell>
        </row>
        <row r="2516">
          <cell r="C2516" t="str">
            <v>266.73</v>
          </cell>
          <cell r="E2516" t="str">
            <v>653.33</v>
          </cell>
          <cell r="F2516" t="str">
            <v>51213 Butanols</v>
          </cell>
        </row>
        <row r="2517">
          <cell r="C2517" t="str">
            <v>266.79</v>
          </cell>
          <cell r="E2517" t="str">
            <v>653.33</v>
          </cell>
          <cell r="F2517" t="str">
            <v>51214 Octanol (octyl alcohol) and isomers thereof</v>
          </cell>
        </row>
        <row r="2518">
          <cell r="C2518" t="str">
            <v>267.13</v>
          </cell>
          <cell r="E2518" t="str">
            <v>653.33</v>
          </cell>
          <cell r="F2518" t="str">
            <v>51219 Monohydric alcohols, n.e.s.</v>
          </cell>
        </row>
        <row r="2519">
          <cell r="C2519" t="str">
            <v>651.43</v>
          </cell>
          <cell r="E2519" t="str">
            <v>653.34</v>
          </cell>
          <cell r="F2519" t="str">
            <v>74155 Air conditioning machines, n.e.s.</v>
          </cell>
        </row>
        <row r="2520">
          <cell r="C2520" t="str">
            <v>651.44</v>
          </cell>
          <cell r="E2520" t="str">
            <v>653.43</v>
          </cell>
          <cell r="F2520" t="str">
            <v>74159 Parts for the air conditioning machines (having a motor-driven fan and elements for changing the temperature and humidity) of heading 741.5</v>
          </cell>
        </row>
        <row r="2521">
          <cell r="C2521" t="str">
            <v>651.82</v>
          </cell>
          <cell r="E2521" t="str">
            <v>653.42</v>
          </cell>
          <cell r="F2521" t="str">
            <v>74319 Air or vacuum pumps, n.e.s.</v>
          </cell>
        </row>
        <row r="2522">
          <cell r="C2522" t="str">
            <v>651.82</v>
          </cell>
          <cell r="E2522" t="str">
            <v>653.41</v>
          </cell>
          <cell r="F2522" t="str">
            <v>74341 Fans, table, floor, wall, window, ceiling or roof, with self-contained electric motor of an output not exceeding 125 w</v>
          </cell>
        </row>
        <row r="2523">
          <cell r="C2523" t="str">
            <v>651.82</v>
          </cell>
          <cell r="E2523" t="str">
            <v>653.43</v>
          </cell>
          <cell r="F2523" t="str">
            <v>74343 Fans, n.e.s.</v>
          </cell>
        </row>
        <row r="2524">
          <cell r="C2524" t="str">
            <v>651.82</v>
          </cell>
          <cell r="E2524" t="str">
            <v>653.42</v>
          </cell>
          <cell r="F2524" t="str">
            <v>74345 Hoods having a maximum horizontal side not exceeding 120 cms, incorporating a fan</v>
          </cell>
        </row>
        <row r="2525">
          <cell r="C2525" t="str">
            <v>651.82</v>
          </cell>
          <cell r="E2525" t="str">
            <v>653.41</v>
          </cell>
          <cell r="F2525" t="str">
            <v>74351 Cream separators (centrifuges)</v>
          </cell>
        </row>
        <row r="2526">
          <cell r="C2526" t="str">
            <v>651.82</v>
          </cell>
          <cell r="E2526" t="str">
            <v>653.43</v>
          </cell>
          <cell r="F2526" t="str">
            <v>74355 Clothes dryers (centrifugal)</v>
          </cell>
        </row>
        <row r="2527">
          <cell r="C2527" t="str">
            <v>651.82</v>
          </cell>
          <cell r="E2527" t="str">
            <v>653.42</v>
          </cell>
          <cell r="F2527" t="str">
            <v>74359 Centrifuges, n.e.s.</v>
          </cell>
        </row>
        <row r="2528">
          <cell r="C2528" t="str">
            <v>651.82</v>
          </cell>
          <cell r="E2528" t="str">
            <v>653.43</v>
          </cell>
          <cell r="F2528" t="str">
            <v>74361 Machinery for filtering and purifying water</v>
          </cell>
        </row>
        <row r="2529">
          <cell r="C2529" t="str">
            <v>651.84</v>
          </cell>
          <cell r="E2529" t="str">
            <v>653.6</v>
          </cell>
          <cell r="F2529" t="str">
            <v>74363 Oil or fuel filters for internal combustion engines</v>
          </cell>
        </row>
        <row r="2530">
          <cell r="C2530" t="str">
            <v>651.84</v>
          </cell>
          <cell r="E2530" t="str">
            <v>653.6</v>
          </cell>
          <cell r="F2530" t="str">
            <v>74364 Intake air filters for internal combustion engines</v>
          </cell>
        </row>
        <row r="2531">
          <cell r="C2531" t="str">
            <v>651.84</v>
          </cell>
          <cell r="E2531" t="str">
            <v>653.6</v>
          </cell>
          <cell r="F2531" t="str">
            <v>74367 Filters and purifying machinery and apparatus for liquids, n.e.s.</v>
          </cell>
        </row>
        <row r="2532">
          <cell r="C2532" t="str">
            <v>651.84</v>
          </cell>
          <cell r="E2532" t="str">
            <v>653.6</v>
          </cell>
          <cell r="F2532" t="str">
            <v>74369 Filters and purifying machinery and apparatus for gases, n.e.s.</v>
          </cell>
        </row>
        <row r="2533">
          <cell r="C2533" t="str">
            <v>651.84</v>
          </cell>
          <cell r="E2533" t="str">
            <v>653.83</v>
          </cell>
          <cell r="F2533" t="str">
            <v>74380 Parts for air or vacuum pumps, air or other gas compressors and fans; parts of ventilating, recyling or cooker hoods incorporating a fan</v>
          </cell>
        </row>
        <row r="2534">
          <cell r="C2534" t="str">
            <v>651.84</v>
          </cell>
          <cell r="E2534" t="str">
            <v>653.83</v>
          </cell>
          <cell r="F2534" t="str">
            <v>74391 Parts of centrifuges (including centrifical dryers)</v>
          </cell>
        </row>
        <row r="2535">
          <cell r="C2535" t="str">
            <v>651.84</v>
          </cell>
          <cell r="E2535" t="str">
            <v>653.83</v>
          </cell>
          <cell r="F2535" t="str">
            <v>74395 Parts of filtering or purifying machinery and apparatus</v>
          </cell>
        </row>
        <row r="2536">
          <cell r="C2536" t="str">
            <v>651.84</v>
          </cell>
          <cell r="E2536" t="str">
            <v>653.83</v>
          </cell>
          <cell r="F2536" t="str">
            <v>74411 Self-propelled trucks powered by an electric motor, fitted with lifting or handling equipment</v>
          </cell>
        </row>
        <row r="2537">
          <cell r="C2537" t="str">
            <v>651.84</v>
          </cell>
          <cell r="E2537" t="str">
            <v>653.82</v>
          </cell>
          <cell r="F2537" t="str">
            <v>74412 Self-propelled trucks fitted with lifting or handling equipment, n.e.s.</v>
          </cell>
        </row>
        <row r="2538">
          <cell r="C2538" t="str">
            <v>651.84</v>
          </cell>
          <cell r="E2538" t="str">
            <v>653.82</v>
          </cell>
          <cell r="F2538" t="str">
            <v>74413 Works trucks fitted with lifting or handling equipment, n.e.s.</v>
          </cell>
        </row>
        <row r="2539">
          <cell r="C2539" t="str">
            <v>651.86</v>
          </cell>
          <cell r="E2539" t="str">
            <v>653.82</v>
          </cell>
          <cell r="F2539" t="str">
            <v>74415 Self-propelled works trucks, not fitted with lifting or handling equipment n.e.s.; tractors of a type used on railway station platforms</v>
          </cell>
        </row>
        <row r="2540">
          <cell r="C2540" t="str">
            <v>651.86</v>
          </cell>
          <cell r="E2540" t="str">
            <v>653.82</v>
          </cell>
          <cell r="F2540" t="str">
            <v>74419 Parts of self-propelled works trucks (electrically operated or not), not fitted with lifting etc. equipment and railway station platform tractors</v>
          </cell>
        </row>
        <row r="2541">
          <cell r="C2541" t="str">
            <v>651.87</v>
          </cell>
          <cell r="E2541" t="str">
            <v>653.81</v>
          </cell>
          <cell r="F2541" t="str">
            <v>74421 Pulley tackle and hoists (other than skip hoists)</v>
          </cell>
        </row>
        <row r="2542">
          <cell r="C2542" t="str">
            <v>651.87</v>
          </cell>
          <cell r="E2542" t="str">
            <v>653.81</v>
          </cell>
          <cell r="F2542" t="str">
            <v>74423 Pit-head winding gear; winches specially designed for use underground</v>
          </cell>
        </row>
        <row r="2543">
          <cell r="C2543" t="str">
            <v>651.87</v>
          </cell>
          <cell r="E2543" t="str">
            <v>653.81</v>
          </cell>
          <cell r="F2543" t="str">
            <v>74425 Winches, n.e.s.; capstans</v>
          </cell>
        </row>
        <row r="2544">
          <cell r="C2544" t="str">
            <v>651.81</v>
          </cell>
          <cell r="E2544" t="str">
            <v>653.81</v>
          </cell>
          <cell r="F2544" t="str">
            <v>74317 Air compressors mounted on a wheeled chassis for towing</v>
          </cell>
        </row>
        <row r="2545">
          <cell r="C2545" t="str">
            <v>651.83</v>
          </cell>
          <cell r="E2545" t="str">
            <v>653.89</v>
          </cell>
          <cell r="F2545" t="str">
            <v>74362 Machinery for filtering and purifying beverages other than water</v>
          </cell>
        </row>
        <row r="2546">
          <cell r="C2546" t="str">
            <v>651.85</v>
          </cell>
          <cell r="E2546" t="str">
            <v>653.89</v>
          </cell>
          <cell r="F2546" t="str">
            <v>74414 Work trucks, electrical, self-propelled, not fitted with lifting or handling equipment</v>
          </cell>
        </row>
        <row r="2547">
          <cell r="C2547" t="str">
            <v>653.21</v>
          </cell>
          <cell r="E2547" t="str">
            <v>653.89</v>
          </cell>
          <cell r="F2547" t="str">
            <v>76419 Telephonic or telegraphic apparatus, n.e.s.</v>
          </cell>
        </row>
        <row r="2548">
          <cell r="C2548" t="str">
            <v>653.21</v>
          </cell>
          <cell r="E2548" t="str">
            <v>653.89</v>
          </cell>
          <cell r="F2548" t="str">
            <v>76421 Microphones and stands therefor</v>
          </cell>
        </row>
        <row r="2549">
          <cell r="C2549" t="str">
            <v>653.25</v>
          </cell>
          <cell r="E2549" t="str">
            <v>657.71</v>
          </cell>
          <cell r="F2549" t="str">
            <v>76422 Loudspeakers, mounted in their enclosures</v>
          </cell>
        </row>
        <row r="2550">
          <cell r="C2550" t="str">
            <v>653.25</v>
          </cell>
          <cell r="E2550" t="str">
            <v>657.71</v>
          </cell>
          <cell r="F2550" t="str">
            <v>76423 Loudspeakers not mounted in their enclosures</v>
          </cell>
        </row>
        <row r="2551">
          <cell r="C2551" t="str">
            <v>653.29</v>
          </cell>
          <cell r="E2551" t="str">
            <v>657.71</v>
          </cell>
          <cell r="F2551" t="str">
            <v>76424 Headphones, earphones and combined microphone/speaker sets</v>
          </cell>
        </row>
        <row r="2552">
          <cell r="C2552" t="str">
            <v>653.29</v>
          </cell>
          <cell r="E2552" t="str">
            <v>657.71</v>
          </cell>
          <cell r="F2552" t="str">
            <v>76425 Audio-frequency electric amplifiers</v>
          </cell>
        </row>
        <row r="2553">
          <cell r="C2553" t="str">
            <v>653.31</v>
          </cell>
          <cell r="E2553" t="str">
            <v>657.71</v>
          </cell>
          <cell r="F2553" t="str">
            <v>76426 Electric sound amplifier sets</v>
          </cell>
        </row>
        <row r="2554">
          <cell r="C2554" t="str">
            <v>653.31</v>
          </cell>
          <cell r="E2554" t="str">
            <v>657.11</v>
          </cell>
          <cell r="F2554" t="str">
            <v>76431 Transmission apparatus for radiotelephony, radiotelegraphy, radiobroadcasting or television, not incorporating reception apparatus</v>
          </cell>
        </row>
        <row r="2555">
          <cell r="C2555" t="str">
            <v>653.31</v>
          </cell>
          <cell r="E2555" t="str">
            <v>657.12</v>
          </cell>
          <cell r="F2555" t="str">
            <v>76432 Transmission apparatus for radiotelephony, radiotelegraphy, radiobroadcasting or television, incorporating reception apparatus</v>
          </cell>
        </row>
        <row r="2556">
          <cell r="C2556" t="str">
            <v>653.32</v>
          </cell>
          <cell r="E2556" t="str">
            <v>657.12</v>
          </cell>
          <cell r="F2556" t="str">
            <v>77121 Static converters (e.g., rectifiers)</v>
          </cell>
        </row>
        <row r="2557">
          <cell r="C2557" t="str">
            <v>653.31</v>
          </cell>
          <cell r="E2557" t="str">
            <v>657.19</v>
          </cell>
          <cell r="F2557" t="str">
            <v>76481 Reception apparatus for radiotelephony or radiotelegraphy, n.e.s.</v>
          </cell>
        </row>
        <row r="2558">
          <cell r="C2558" t="str">
            <v>653.31</v>
          </cell>
          <cell r="E2558" t="str">
            <v>657.2</v>
          </cell>
          <cell r="F2558" t="str">
            <v>76482 Television cameras</v>
          </cell>
        </row>
        <row r="2559">
          <cell r="C2559" t="str">
            <v>653.31</v>
          </cell>
          <cell r="E2559" t="str">
            <v>657.2</v>
          </cell>
          <cell r="F2559" t="str">
            <v>76483 Radar apparatus, radio navigational aid apparatus and radio remote control apparatus</v>
          </cell>
        </row>
        <row r="2560">
          <cell r="C2560" t="str">
            <v>653.32</v>
          </cell>
          <cell r="E2560" t="str">
            <v>657.2</v>
          </cell>
          <cell r="F2560" t="str">
            <v>77123 Ballasts for discharge lamps or tubes</v>
          </cell>
        </row>
        <row r="2561">
          <cell r="C2561" t="str">
            <v>653.31</v>
          </cell>
          <cell r="E2561" t="str">
            <v>657.2</v>
          </cell>
          <cell r="F2561" t="str">
            <v>76491 Parts of electrical apparatus for line telephony or line telegraphy (including apparatus for carrier-current line systems)</v>
          </cell>
        </row>
        <row r="2562">
          <cell r="C2562" t="str">
            <v>653.31</v>
          </cell>
          <cell r="E2562" t="str">
            <v>657.2</v>
          </cell>
          <cell r="F2562" t="str">
            <v>76492 Parts of microphones, loudspeakers, headphones, earphones and combined microphone/speaker sets; audio-frequency electric amplifiers; etc.</v>
          </cell>
        </row>
        <row r="2563">
          <cell r="C2563" t="str">
            <v>653.31</v>
          </cell>
          <cell r="E2563" t="str">
            <v>657.2</v>
          </cell>
          <cell r="F2563" t="str">
            <v>76493 Parts of television receivers, radiobroadcast receivers, transmission apparatus for radio telephony, telegraphy, broadcasting or television etc.</v>
          </cell>
        </row>
        <row r="2564">
          <cell r="C2564" t="str">
            <v>653.32</v>
          </cell>
          <cell r="E2564" t="str">
            <v>657.2</v>
          </cell>
          <cell r="F2564" t="str">
            <v>77125 Electrical inductors, n.e.s.</v>
          </cell>
        </row>
        <row r="2565">
          <cell r="C2565" t="str">
            <v>653.31</v>
          </cell>
          <cell r="E2565" t="str">
            <v>657.2</v>
          </cell>
          <cell r="F2565" t="str">
            <v>76499 Parts of the apparatus for sound recorders or reproducers and parts of television image and sound recorders or reproducers</v>
          </cell>
        </row>
        <row r="2566">
          <cell r="C2566" t="str">
            <v>653.31</v>
          </cell>
          <cell r="E2566" t="str">
            <v>657.81</v>
          </cell>
          <cell r="F2566" t="str">
            <v>77111 Liquid dielectric transformers</v>
          </cell>
        </row>
        <row r="2567">
          <cell r="C2567" t="str">
            <v>653.31</v>
          </cell>
          <cell r="E2567" t="str">
            <v>657.89</v>
          </cell>
          <cell r="F2567" t="str">
            <v>77119 Electric transformers, n.e.s.</v>
          </cell>
        </row>
        <row r="2568">
          <cell r="C2568" t="str">
            <v>653.32</v>
          </cell>
          <cell r="E2568" t="str">
            <v>651.91</v>
          </cell>
          <cell r="F2568" t="str">
            <v>77129 Parts of electric power machinery (other than rotating electric power generating machinery and equipment), and parts thereof</v>
          </cell>
        </row>
        <row r="2569">
          <cell r="C2569" t="str">
            <v>653.33</v>
          </cell>
          <cell r="E2569" t="str">
            <v>656.31</v>
          </cell>
          <cell r="F2569" t="str">
            <v>77220 Printed circuits</v>
          </cell>
        </row>
        <row r="2570">
          <cell r="C2570" t="str">
            <v>653.33</v>
          </cell>
          <cell r="E2570" t="str">
            <v>657.51</v>
          </cell>
          <cell r="F2570" t="str">
            <v>77231 Fixed carbon electrical resistors, composition or film types</v>
          </cell>
        </row>
        <row r="2571">
          <cell r="C2571" t="str">
            <v>653.33</v>
          </cell>
          <cell r="E2571" t="str">
            <v>657.51</v>
          </cell>
          <cell r="F2571" t="str">
            <v>77232 Fixed electrical resistors, n.e.s</v>
          </cell>
        </row>
        <row r="2572">
          <cell r="C2572" t="str">
            <v>653.34</v>
          </cell>
          <cell r="E2572" t="str">
            <v>657.51</v>
          </cell>
          <cell r="F2572" t="str">
            <v>77251 Fuses for electrical apparatus used with circuits not exceeding 1,000 volts</v>
          </cell>
        </row>
        <row r="2573">
          <cell r="C2573" t="str">
            <v>653.33</v>
          </cell>
          <cell r="E2573" t="str">
            <v>657.51</v>
          </cell>
          <cell r="F2573" t="str">
            <v>77233 Wirewound electrical variable resistors (including rheostats and potentiometers)</v>
          </cell>
        </row>
        <row r="2574">
          <cell r="C2574" t="str">
            <v>653.33</v>
          </cell>
          <cell r="E2574" t="str">
            <v>657.51</v>
          </cell>
          <cell r="F2574" t="str">
            <v>77235 Variable electrical resistors (including reostats and potentiometers), n.e.s.</v>
          </cell>
        </row>
        <row r="2575">
          <cell r="C2575" t="str">
            <v>653.33</v>
          </cell>
          <cell r="E2575" t="str">
            <v>657.51</v>
          </cell>
          <cell r="F2575" t="str">
            <v>77238 Parts for the electrical resistors (including rheostats and potentiometers), other than heating resistors; and parts thereof</v>
          </cell>
        </row>
        <row r="2576">
          <cell r="C2576" t="str">
            <v>653.34</v>
          </cell>
          <cell r="E2576" t="str">
            <v>657.52</v>
          </cell>
          <cell r="F2576" t="str">
            <v>77252 Automatic circuit breakers for a voltage not exceeding 1,000 volts</v>
          </cell>
        </row>
        <row r="2577">
          <cell r="C2577" t="str">
            <v>653.33</v>
          </cell>
          <cell r="E2577" t="str">
            <v>657.52</v>
          </cell>
          <cell r="F2577" t="str">
            <v>77241 Fuses for electrical apparatus used with circuits exceeding 1,000 volts</v>
          </cell>
        </row>
        <row r="2578">
          <cell r="C2578" t="str">
            <v>653.33</v>
          </cell>
          <cell r="E2578" t="str">
            <v>657.52</v>
          </cell>
          <cell r="F2578" t="str">
            <v>77242 Automatic circuit breakers for a voltage of less than 72.5 kv</v>
          </cell>
        </row>
        <row r="2579">
          <cell r="C2579" t="str">
            <v>653.33</v>
          </cell>
          <cell r="E2579" t="str">
            <v>657.59</v>
          </cell>
          <cell r="F2579" t="str">
            <v>77243 Automatic circuit breakers for a voltage of 72.5 kv or greater</v>
          </cell>
        </row>
        <row r="2580">
          <cell r="C2580" t="str">
            <v>653.34</v>
          </cell>
          <cell r="E2580" t="str">
            <v>659.21</v>
          </cell>
          <cell r="F2580" t="str">
            <v>77253 Apparatus for protecting electrical circuits, n.e.s., not exceeding 1,000 volts</v>
          </cell>
        </row>
        <row r="2581">
          <cell r="C2581" t="str">
            <v>653.33</v>
          </cell>
          <cell r="E2581" t="str">
            <v>659.29</v>
          </cell>
          <cell r="F2581" t="str">
            <v>77244 Electrical isolating switches and make-and-break switches for a voltage exceeding 1,000 volts</v>
          </cell>
        </row>
        <row r="2582">
          <cell r="C2582" t="str">
            <v>653.33</v>
          </cell>
          <cell r="E2582" t="str">
            <v>659.3</v>
          </cell>
          <cell r="F2582" t="str">
            <v>77245 Lightning arresters, voltage limiters and surge suppressors for a voltage exceeding 1,000 volts</v>
          </cell>
        </row>
        <row r="2583">
          <cell r="C2583" t="str">
            <v>653.33</v>
          </cell>
          <cell r="E2583" t="str">
            <v>659.59</v>
          </cell>
          <cell r="F2583" t="str">
            <v>77249 Electrical apparatus for switching or protecting electrical circuits, or making connections to or in electrical circuits n.e.s., exceeding 1,000 volts</v>
          </cell>
        </row>
        <row r="2584">
          <cell r="C2584" t="str">
            <v>653.34</v>
          </cell>
          <cell r="E2584" t="str">
            <v>659.51</v>
          </cell>
          <cell r="F2584" t="str">
            <v>77254 Relays for electrical apparatus used with electrical circuits not exceeding 1,000 volts</v>
          </cell>
        </row>
        <row r="2585">
          <cell r="C2585" t="str">
            <v>653.43</v>
          </cell>
          <cell r="E2585" t="str">
            <v>659.52</v>
          </cell>
          <cell r="F2585" t="str">
            <v>77281 Boards, panels, consoles, desk, cabinets and other bases not equipped with their electrical apparatus</v>
          </cell>
        </row>
        <row r="2586">
          <cell r="C2586" t="str">
            <v>653.42</v>
          </cell>
          <cell r="E2586" t="str">
            <v>659.59</v>
          </cell>
          <cell r="F2586" t="str">
            <v>77259 Electrical apparatus for switching or protecting electrical circuits or making connections to or in electrical circuits, n.e.s., not exceeding 1,000 v</v>
          </cell>
        </row>
        <row r="2587">
          <cell r="C2587" t="str">
            <v>653.41</v>
          </cell>
          <cell r="E2587" t="str">
            <v>659.51</v>
          </cell>
          <cell r="F2587" t="str">
            <v>77255 Switches for electrical apparatus, n.e.s., for voltages not exceeding 1,000 volts</v>
          </cell>
        </row>
        <row r="2588">
          <cell r="C2588" t="str">
            <v>653.43</v>
          </cell>
          <cell r="E2588" t="str">
            <v>659.52</v>
          </cell>
          <cell r="F2588" t="str">
            <v>77282 Parts of electrical apparatus for switching or protecting electrical circuits for making connections to or in electrical circuits, n.e.s.</v>
          </cell>
        </row>
        <row r="2589">
          <cell r="C2589" t="str">
            <v>653.42</v>
          </cell>
          <cell r="E2589" t="str">
            <v>659.59</v>
          </cell>
          <cell r="F2589" t="str">
            <v>77261 Boards, panels, consoles and other bases, for electric control or distribution of electricity, for a voltage not exceeding 1,000 volts</v>
          </cell>
        </row>
        <row r="2590">
          <cell r="C2590" t="str">
            <v>653.41</v>
          </cell>
          <cell r="E2590" t="str">
            <v>659.53</v>
          </cell>
          <cell r="F2590" t="str">
            <v>77257 Electric lamp holders, for voltages not exceeding 1,000 volts</v>
          </cell>
        </row>
        <row r="2591">
          <cell r="C2591" t="str">
            <v>653.43</v>
          </cell>
          <cell r="E2591" t="str">
            <v>659.51</v>
          </cell>
          <cell r="F2591" t="str">
            <v>77311 Insulated electric winding wire</v>
          </cell>
        </row>
        <row r="2592">
          <cell r="C2592" t="str">
            <v>653.42</v>
          </cell>
          <cell r="E2592" t="str">
            <v>659.52</v>
          </cell>
          <cell r="F2592" t="str">
            <v>77262 Boards, panels, consoles and other bases, for electric control or distribution of electricity, for a voltage exceeding 1,000 volts</v>
          </cell>
        </row>
        <row r="2593">
          <cell r="C2593" t="str">
            <v>653.41</v>
          </cell>
          <cell r="E2593" t="str">
            <v>659.59</v>
          </cell>
          <cell r="F2593" t="str">
            <v>77258 Electric plugs and sockets, for voltages not exceeding 1,000 volts</v>
          </cell>
        </row>
        <row r="2594">
          <cell r="C2594" t="str">
            <v>653.43</v>
          </cell>
          <cell r="E2594" t="str">
            <v>659.41</v>
          </cell>
          <cell r="F2594" t="str">
            <v>77312 Coaxial cable and other electric coaxial conductors</v>
          </cell>
        </row>
        <row r="2595">
          <cell r="C2595" t="str">
            <v>653.6</v>
          </cell>
          <cell r="E2595" t="str">
            <v>659.42</v>
          </cell>
          <cell r="F2595" t="str">
            <v>77328 Insulating fittings for electrical machines, appliances or equiptment, of plastic materials, but not including the insulators</v>
          </cell>
        </row>
        <row r="2596">
          <cell r="C2596" t="str">
            <v>653.6</v>
          </cell>
          <cell r="E2596" t="str">
            <v>659.43</v>
          </cell>
          <cell r="F2596" t="str">
            <v>77329 Insulating fittings for electrical machines, appliances or equipment, of materials other than ceramics or plastics, but not including insulators</v>
          </cell>
        </row>
        <row r="2597">
          <cell r="C2597" t="str">
            <v>653.6</v>
          </cell>
          <cell r="E2597" t="str">
            <v>659.49</v>
          </cell>
          <cell r="F2597" t="str">
            <v>77411 Electrocardiographs</v>
          </cell>
        </row>
        <row r="2598">
          <cell r="C2598" t="str">
            <v>653.6</v>
          </cell>
          <cell r="E2598" t="str">
            <v>659.61</v>
          </cell>
          <cell r="F2598" t="str">
            <v>77412 Electro-diagnostic apparatus (including apparatus for functional exploratory examination or for checking physiological parameters), n.e.s.</v>
          </cell>
        </row>
        <row r="2599">
          <cell r="C2599" t="str">
            <v>653.83</v>
          </cell>
          <cell r="E2599" t="str">
            <v>659.61</v>
          </cell>
          <cell r="F2599" t="str">
            <v>77522 Deep-freezers, household type (electric or other)</v>
          </cell>
        </row>
        <row r="2600">
          <cell r="C2600" t="str">
            <v>653.83</v>
          </cell>
          <cell r="E2600" t="str">
            <v>659.69</v>
          </cell>
          <cell r="F2600" t="str">
            <v>77530 Dishwashing machines of the household type</v>
          </cell>
        </row>
        <row r="2601">
          <cell r="C2601" t="str">
            <v>653.83</v>
          </cell>
          <cell r="E2601" t="str">
            <v>654.35</v>
          </cell>
          <cell r="F2601" t="str">
            <v>77541 Shavers, self-contained electric motor</v>
          </cell>
        </row>
        <row r="2602">
          <cell r="C2602" t="str">
            <v>653.83</v>
          </cell>
          <cell r="E2602" t="str">
            <v>652.14</v>
          </cell>
          <cell r="F2602" t="str">
            <v>77542 Hair clippers, self-contained electric motor</v>
          </cell>
        </row>
        <row r="2603">
          <cell r="C2603" t="str">
            <v>653.82</v>
          </cell>
          <cell r="E2603" t="str">
            <v>652.15</v>
          </cell>
          <cell r="F2603" t="str">
            <v>77429 Electro-diagnostic apparatus for medical, surgical, dental or veterinary sciences and radiological apparatus, n.e.s., including parts and accessories</v>
          </cell>
        </row>
        <row r="2604">
          <cell r="C2604" t="str">
            <v>653.82</v>
          </cell>
          <cell r="E2604" t="str">
            <v>652.15</v>
          </cell>
          <cell r="F2604" t="str">
            <v>77511 Household or laundry type washing machines (including machines which both wash and dry), each of a dry linen capacity not exceeding 10 kg</v>
          </cell>
        </row>
        <row r="2605">
          <cell r="C2605" t="str">
            <v>653.82</v>
          </cell>
          <cell r="E2605" t="str">
            <v>652.14</v>
          </cell>
          <cell r="F2605" t="str">
            <v>77512 Clothes drying machines, each of a dry linen capacity not exceeding 10 kg (excluding centrifugal dryers)</v>
          </cell>
        </row>
        <row r="2606">
          <cell r="C2606" t="str">
            <v>653.82</v>
          </cell>
          <cell r="E2606" t="str">
            <v>652.15</v>
          </cell>
          <cell r="F2606" t="str">
            <v>77521 Refrigerators, household type (electric or other), whether or not containing a deep-freezer compartment</v>
          </cell>
        </row>
        <row r="2607">
          <cell r="C2607" t="str">
            <v>653.81</v>
          </cell>
          <cell r="E2607" t="str">
            <v>652.15</v>
          </cell>
          <cell r="F2607" t="str">
            <v>77413 Ultraviolet or infrared ray apparatus</v>
          </cell>
        </row>
        <row r="2608">
          <cell r="C2608" t="str">
            <v>653.81</v>
          </cell>
          <cell r="E2608" t="str">
            <v>653.91</v>
          </cell>
          <cell r="F2608" t="str">
            <v>77421 Apparatus based on the use of x-rays, whether or not for medical, surgical, dental or veterinary use (including radiography or radiotherapy apparatus)</v>
          </cell>
        </row>
        <row r="2609">
          <cell r="C2609" t="str">
            <v>653.81</v>
          </cell>
          <cell r="E2609" t="str">
            <v>653.93</v>
          </cell>
          <cell r="F2609" t="str">
            <v>77422 Apparatus based on the use of alpha, beta or gamma radiations, whether or not for medical, surgical, dental or veterinary uses, etc.</v>
          </cell>
        </row>
        <row r="2610">
          <cell r="C2610" t="str">
            <v>653.81</v>
          </cell>
          <cell r="E2610" t="str">
            <v>653.93</v>
          </cell>
          <cell r="F2610" t="str">
            <v>77423 X-ray tubes</v>
          </cell>
        </row>
        <row r="2611">
          <cell r="C2611" t="str">
            <v>653.89</v>
          </cell>
          <cell r="E2611" t="str">
            <v>653.91</v>
          </cell>
          <cell r="F2611" t="str">
            <v>77549 Parts of shavers and hair clippers with self-contained electric motor (excluding blades and cutter heads)</v>
          </cell>
        </row>
        <row r="2612">
          <cell r="C2612" t="str">
            <v>653.89</v>
          </cell>
          <cell r="E2612" t="str">
            <v>653.93</v>
          </cell>
          <cell r="F2612" t="str">
            <v>77571 Vacuum cleaners and floor polishers, electromechanical, domestic, with self-contained electric motor</v>
          </cell>
        </row>
        <row r="2613">
          <cell r="C2613" t="str">
            <v>653.89</v>
          </cell>
          <cell r="E2613" t="str">
            <v>653.93</v>
          </cell>
          <cell r="F2613" t="str">
            <v>77572 Food grinders and mixers; fruit or vegetable juice extractors, electromechanical, domestic</v>
          </cell>
        </row>
        <row r="2614">
          <cell r="C2614" t="str">
            <v>653.89</v>
          </cell>
          <cell r="E2614" t="str">
            <v>654.95</v>
          </cell>
          <cell r="F2614" t="str">
            <v>77573 Electromechanical domestic appliances with self-contained electric motor, n.e.s.</v>
          </cell>
        </row>
        <row r="2615">
          <cell r="C2615" t="str">
            <v>657.71</v>
          </cell>
          <cell r="E2615" t="str">
            <v>652.12</v>
          </cell>
          <cell r="F2615" t="str">
            <v>79328 Cruise ships, excursion boats and similar vessels designed primarily for the transport of persons; ferry boats of all kinds</v>
          </cell>
        </row>
        <row r="2616">
          <cell r="C2616" t="str">
            <v>657.71</v>
          </cell>
          <cell r="E2616" t="str">
            <v>652.13</v>
          </cell>
          <cell r="F2616" t="str">
            <v>79329 Vessels (including warships and lifeboats other than rowing boats), n.e.s.</v>
          </cell>
        </row>
        <row r="2617">
          <cell r="C2617" t="str">
            <v>657.71</v>
          </cell>
          <cell r="E2617" t="str">
            <v>654.96</v>
          </cell>
          <cell r="F2617" t="str">
            <v>79330 Vessels and other floating structures for breaking up</v>
          </cell>
        </row>
        <row r="2618">
          <cell r="C2618" t="str">
            <v>657.71</v>
          </cell>
          <cell r="E2618" t="str">
            <v>654.97</v>
          </cell>
          <cell r="F2618" t="str">
            <v>79351 Dredgers</v>
          </cell>
        </row>
        <row r="2619">
          <cell r="C2619" t="str">
            <v>657.71</v>
          </cell>
          <cell r="E2619" t="str">
            <v>654.94</v>
          </cell>
          <cell r="F2619" t="str">
            <v>79355 Floating or submersible drilling or production platforms</v>
          </cell>
        </row>
        <row r="2620">
          <cell r="C2620" t="str">
            <v>657.11</v>
          </cell>
          <cell r="E2620" t="str">
            <v>656.41</v>
          </cell>
          <cell r="F2620" t="str">
            <v>78622 Tanker trailers and tanker semi-trailers</v>
          </cell>
        </row>
        <row r="2621">
          <cell r="C2621" t="str">
            <v>657.12</v>
          </cell>
          <cell r="E2621" t="str">
            <v>656.42</v>
          </cell>
          <cell r="F2621" t="str">
            <v>78629 Trailers and semi-trailers for the transport of goods, n.e.s.</v>
          </cell>
        </row>
        <row r="2622">
          <cell r="C2622" t="str">
            <v>657.12</v>
          </cell>
          <cell r="E2622" t="str">
            <v>656.42</v>
          </cell>
          <cell r="F2622" t="str">
            <v>78630 Containers (including containers for the transport of fluids) specially designed and equipped for carriage by one or more modes of transport</v>
          </cell>
        </row>
        <row r="2623">
          <cell r="C2623" t="str">
            <v>657.19</v>
          </cell>
          <cell r="E2623" t="str">
            <v>656.43</v>
          </cell>
          <cell r="F2623" t="str">
            <v>78683 Trailers and semi-trailers, n.e.s.</v>
          </cell>
        </row>
        <row r="2624">
          <cell r="C2624" t="str">
            <v>657.2</v>
          </cell>
          <cell r="E2624" t="str">
            <v>658.91</v>
          </cell>
          <cell r="F2624" t="str">
            <v>78685 Vehicles, not mechanically propelled, n.e.s.</v>
          </cell>
        </row>
        <row r="2625">
          <cell r="C2625" t="str">
            <v>657.2</v>
          </cell>
          <cell r="E2625" t="str">
            <v>656.11</v>
          </cell>
          <cell r="F2625" t="str">
            <v>78689 Parts of trailers and semi-trailers, for housing or camping, transport of goods, trailers, n.e.s. and vehicles not mechanically propelled, n.e.s.</v>
          </cell>
        </row>
        <row r="2626">
          <cell r="C2626" t="str">
            <v>657.2</v>
          </cell>
          <cell r="E2626" t="str">
            <v>656.12</v>
          </cell>
          <cell r="F2626" t="str">
            <v>79111 Rail locomotives powered from an external source of electricity</v>
          </cell>
        </row>
        <row r="2627">
          <cell r="C2627" t="str">
            <v>657.2</v>
          </cell>
          <cell r="E2627" t="str">
            <v>656.13</v>
          </cell>
          <cell r="F2627" t="str">
            <v>79115 Rail locomotives powered by electric accumulators (batteries)</v>
          </cell>
        </row>
        <row r="2628">
          <cell r="C2628" t="str">
            <v>657.2</v>
          </cell>
          <cell r="E2628" t="str">
            <v>656.13</v>
          </cell>
          <cell r="F2628" t="str">
            <v>79121 Diesel-electric locomotives</v>
          </cell>
        </row>
        <row r="2629">
          <cell r="C2629" t="str">
            <v>657.2</v>
          </cell>
          <cell r="E2629" t="str">
            <v>656.13</v>
          </cell>
          <cell r="F2629" t="str">
            <v>79129 Rail locomotives, n.e.s., locomotive tenders</v>
          </cell>
        </row>
        <row r="2630">
          <cell r="C2630" t="str">
            <v>657.2</v>
          </cell>
          <cell r="E2630" t="str">
            <v>656.14</v>
          </cell>
          <cell r="F2630" t="str">
            <v>79160 Railway or tramway coaches, vans and trucks, self-propelled (other than railway or tramway maintenance or service vehicles)</v>
          </cell>
        </row>
        <row r="2631">
          <cell r="C2631" t="str">
            <v>657.2</v>
          </cell>
          <cell r="E2631" t="str">
            <v>656.21</v>
          </cell>
          <cell r="F2631" t="str">
            <v>79170 Railway or tramway passenger coaches, not self-propelled; luggage vans, post office coaches and other special railway coaches etc., not self-propelled</v>
          </cell>
        </row>
        <row r="2632">
          <cell r="C2632" t="str">
            <v>657.81</v>
          </cell>
          <cell r="E2632" t="str">
            <v>656.29</v>
          </cell>
          <cell r="F2632" t="str">
            <v>81217 Central heating boilers (other than steam power generating)</v>
          </cell>
        </row>
        <row r="2633">
          <cell r="C2633" t="str">
            <v>657.85</v>
          </cell>
          <cell r="E2633" t="str">
            <v>656.32</v>
          </cell>
          <cell r="F2633" t="str">
            <v>81219 Parts of central heating boilers, n.e.s., of iron or steel</v>
          </cell>
        </row>
        <row r="2634">
          <cell r="C2634" t="str">
            <v>657.89</v>
          </cell>
          <cell r="E2634" t="str">
            <v>656.32</v>
          </cell>
          <cell r="F2634" t="str">
            <v>81221 Ceramic sinks, wash basins and pedestals, baths, bidets, water closet pans, flushing cisterns, urinals and similar fixtures of porcelain or china</v>
          </cell>
        </row>
        <row r="2635">
          <cell r="C2635" t="str">
            <v>651.91</v>
          </cell>
          <cell r="E2635" t="str">
            <v>654.91</v>
          </cell>
          <cell r="F2635" t="str">
            <v>74433 Overhead travelling, transporter, gantry and bridge cranes and other mobilelifting frames, n.e.s.</v>
          </cell>
        </row>
        <row r="2636">
          <cell r="C2636" t="str">
            <v>656.31</v>
          </cell>
          <cell r="E2636" t="str">
            <v>656.51</v>
          </cell>
          <cell r="F2636" t="str">
            <v>78515 Motorcycles with reciprocating internal combustion piston engine of a cylinder capacity exceeding 250 cc but not 500 cc</v>
          </cell>
        </row>
        <row r="2637">
          <cell r="C2637" t="str">
            <v>657.51</v>
          </cell>
          <cell r="E2637" t="str">
            <v>656.59</v>
          </cell>
          <cell r="F2637" t="str">
            <v>79282 Balloons, dirigibles and other non-powered aircraft</v>
          </cell>
        </row>
        <row r="2638">
          <cell r="C2638" t="str">
            <v>657.51</v>
          </cell>
          <cell r="E2638" t="str">
            <v>656.59</v>
          </cell>
          <cell r="F2638" t="str">
            <v>79283 Aircraft launching gear; deck-arrestor or similar gear; ground flying trainers; parts thereof</v>
          </cell>
        </row>
        <row r="2639">
          <cell r="C2639" t="str">
            <v>657.51</v>
          </cell>
          <cell r="E2639" t="str">
            <v>656.59</v>
          </cell>
          <cell r="F2639" t="str">
            <v>79291 Propellers and rotors and parts thereof for aircraft</v>
          </cell>
        </row>
        <row r="2640">
          <cell r="C2640" t="str">
            <v>657.51</v>
          </cell>
          <cell r="E2640" t="str">
            <v>657.4</v>
          </cell>
          <cell r="F2640" t="str">
            <v>79293 Undercarriages and parts thereof for aircraft</v>
          </cell>
        </row>
        <row r="2641">
          <cell r="C2641" t="str">
            <v>657.51</v>
          </cell>
          <cell r="E2641" t="str">
            <v>657.31</v>
          </cell>
          <cell r="F2641" t="str">
            <v>79295 Parts of airplanes or helicopters, n.e.s.</v>
          </cell>
        </row>
        <row r="2642">
          <cell r="C2642" t="str">
            <v>657.51</v>
          </cell>
          <cell r="E2642" t="str">
            <v>657.31</v>
          </cell>
          <cell r="F2642" t="str">
            <v>79297 Parts of aircraft and associated equipment, spacecraft (including satellites) and spacecraft launch vehicles, n.e.s.</v>
          </cell>
        </row>
        <row r="2643">
          <cell r="C2643" t="str">
            <v>657.51</v>
          </cell>
          <cell r="E2643" t="str">
            <v>657.93</v>
          </cell>
          <cell r="F2643" t="str">
            <v>79311 Inflatable vessels (including inflatable rowing boats and canoes)</v>
          </cell>
        </row>
        <row r="2644">
          <cell r="C2644" t="str">
            <v>657.52</v>
          </cell>
          <cell r="E2644" t="str">
            <v>657.93</v>
          </cell>
          <cell r="F2644" t="str">
            <v>79312 Sailboats, not inflatable, with or without auxiliary motor</v>
          </cell>
        </row>
        <row r="2645">
          <cell r="C2645" t="str">
            <v>657.52</v>
          </cell>
          <cell r="E2645" t="str">
            <v>657.93</v>
          </cell>
          <cell r="F2645" t="str">
            <v>79319 Noninflatable rowing boats, canoes and vessels for pleasure or sports, n.e.s.</v>
          </cell>
        </row>
        <row r="2646">
          <cell r="C2646" t="str">
            <v>657.52</v>
          </cell>
          <cell r="E2646" t="str">
            <v>657.32</v>
          </cell>
          <cell r="F2646" t="str">
            <v>79322 Tankers of all kinds</v>
          </cell>
        </row>
        <row r="2647">
          <cell r="C2647" t="str">
            <v>657.59</v>
          </cell>
          <cell r="E2647" t="str">
            <v>657.32</v>
          </cell>
          <cell r="F2647" t="str">
            <v>79324 Fishing vessels; factory ships and other vessels for processing or preserving fishery products</v>
          </cell>
        </row>
        <row r="2648">
          <cell r="C2648" t="str">
            <v>659.21</v>
          </cell>
          <cell r="E2648" t="str">
            <v>657.32</v>
          </cell>
          <cell r="F2648" t="str">
            <v>84270 Blouses, shirts and shirt-blouses of woven textile fabrics, women's or girls'</v>
          </cell>
        </row>
        <row r="2649">
          <cell r="C2649" t="str">
            <v>659.29</v>
          </cell>
          <cell r="E2649" t="str">
            <v>659.1</v>
          </cell>
          <cell r="F2649" t="str">
            <v>84281 Slips and petticoats, of woven textile fabrics, women's or girls'</v>
          </cell>
        </row>
        <row r="2650">
          <cell r="C2650" t="str">
            <v>659.3</v>
          </cell>
          <cell r="E2650" t="str">
            <v>659.1</v>
          </cell>
          <cell r="F2650" t="str">
            <v>84282 Nightdresses and pajamas, of woven textile fabrics, women's or girls'</v>
          </cell>
        </row>
        <row r="2651">
          <cell r="C2651" t="str">
            <v>659.59</v>
          </cell>
          <cell r="E2651" t="str">
            <v>657.35</v>
          </cell>
          <cell r="F2651" t="str">
            <v>84421 Suits, of knitted or crocheted textile fabrics, women's or girls'</v>
          </cell>
        </row>
        <row r="2652">
          <cell r="C2652" t="str">
            <v>659.51</v>
          </cell>
          <cell r="E2652" t="str">
            <v>657.33</v>
          </cell>
          <cell r="F2652" t="str">
            <v>84323 Jackets (suit-type) and blazers, of knitted or crocheted textile fabrics, men's or boys'</v>
          </cell>
        </row>
        <row r="2653">
          <cell r="C2653" t="str">
            <v>659.52</v>
          </cell>
          <cell r="E2653" t="str">
            <v>657.33</v>
          </cell>
          <cell r="F2653" t="str">
            <v>84381 Underpants and briefs, of knitted or crocheted textile fabrics, men's or boys'</v>
          </cell>
        </row>
        <row r="2654">
          <cell r="C2654" t="str">
            <v>659.59</v>
          </cell>
          <cell r="E2654" t="str">
            <v>657.33</v>
          </cell>
          <cell r="F2654" t="str">
            <v>84422 Ensembles, of knitted or crocheted textile fabrics, women's or girls'</v>
          </cell>
        </row>
        <row r="2655">
          <cell r="C2655" t="str">
            <v>659.51</v>
          </cell>
          <cell r="E2655" t="str">
            <v>657.34</v>
          </cell>
          <cell r="F2655" t="str">
            <v>84324 Trousers, bib and brace overalls, breeches and shorts, knitted or crocheted textile fabrics, men's or boys'</v>
          </cell>
        </row>
        <row r="2656">
          <cell r="C2656" t="str">
            <v>659.52</v>
          </cell>
          <cell r="E2656" t="str">
            <v>657.72</v>
          </cell>
          <cell r="F2656" t="str">
            <v>84382 Nightshirts and pajamas, of knitted or crocheted textile fabrics, men's or boys'</v>
          </cell>
        </row>
        <row r="2657">
          <cell r="C2657" t="str">
            <v>659.59</v>
          </cell>
          <cell r="E2657" t="str">
            <v>657.91</v>
          </cell>
          <cell r="F2657" t="str">
            <v>84423 Jackets and blazers of knitted or crocheted textile fabrics, women's or girls'</v>
          </cell>
        </row>
        <row r="2658">
          <cell r="C2658" t="str">
            <v>659.51</v>
          </cell>
          <cell r="E2658" t="str">
            <v>657.92</v>
          </cell>
          <cell r="F2658" t="str">
            <v>84371 Shirts, of knitted or crocheted cotton textile materials, men's or boys'</v>
          </cell>
        </row>
        <row r="2659">
          <cell r="C2659" t="str">
            <v>659.52</v>
          </cell>
          <cell r="E2659" t="str">
            <v>657.73</v>
          </cell>
          <cell r="F2659" t="str">
            <v>84389 Bathrobes, dressing gowns and similar articles, of knitted or crocheted textile fabrics, men's or boys'</v>
          </cell>
        </row>
        <row r="2660">
          <cell r="C2660" t="str">
            <v>659.59</v>
          </cell>
          <cell r="E2660" t="str">
            <v>657.73</v>
          </cell>
          <cell r="F2660" t="str">
            <v>84424 Dresses, of knitted or crocheted textile fabrics, women's or girls'</v>
          </cell>
        </row>
        <row r="2661">
          <cell r="C2661" t="str">
            <v>659.51</v>
          </cell>
          <cell r="E2661" t="str">
            <v>657.73</v>
          </cell>
          <cell r="F2661" t="str">
            <v>84379 Shirts, of knitted or crocheted textile materials other than cotton, men's or boys'</v>
          </cell>
        </row>
        <row r="2662">
          <cell r="C2662" t="str">
            <v>659.52</v>
          </cell>
          <cell r="E2662" t="str">
            <v>657.73</v>
          </cell>
          <cell r="F2662" t="str">
            <v>84410 Overcoats, carcoats, capes, cloaks, anoraks (including ski-jackets), etc., (except suit-type jackets), knitted or crocheted fabric, women's or girls'</v>
          </cell>
        </row>
        <row r="2663">
          <cell r="C2663" t="str">
            <v>659.59</v>
          </cell>
          <cell r="E2663" t="str">
            <v>657.73</v>
          </cell>
          <cell r="F2663" t="str">
            <v>84425 Skirts and divided skirts, of knitted or crocheted textile fabrics, women's or girls'</v>
          </cell>
        </row>
        <row r="2664">
          <cell r="C2664" t="str">
            <v>659.41</v>
          </cell>
          <cell r="E2664" t="str">
            <v>657.73</v>
          </cell>
          <cell r="F2664" t="str">
            <v>84289 Singlets (undershirts), briefs, panties, negligees, bathrobes, dressing gowns and similar articles of woven textile fabrics, women's or girls'</v>
          </cell>
        </row>
        <row r="2665">
          <cell r="C2665" t="str">
            <v>659.42</v>
          </cell>
          <cell r="E2665" t="str">
            <v>655.11</v>
          </cell>
          <cell r="F2665" t="str">
            <v>84310 Overcoats, car coats, capes, cloaks, anoraks (including ski-jackets), windbreakers, etc., knitted or crocheted textile fabrics, men's or boys'</v>
          </cell>
        </row>
        <row r="2666">
          <cell r="C2666" t="str">
            <v>659.43</v>
          </cell>
          <cell r="E2666" t="str">
            <v>655.12</v>
          </cell>
          <cell r="F2666" t="str">
            <v>84321 Suits, of knitted or crocheted textile fabrics, men's or boys'</v>
          </cell>
        </row>
        <row r="2667">
          <cell r="C2667" t="str">
            <v>659.49</v>
          </cell>
          <cell r="E2667" t="str">
            <v>655.12</v>
          </cell>
          <cell r="F2667" t="str">
            <v>84322 Ensembles, of knitted or crocheted textile fabrics, men's or boys'</v>
          </cell>
        </row>
        <row r="2668">
          <cell r="C2668" t="str">
            <v>659.61</v>
          </cell>
          <cell r="E2668" t="str">
            <v>655.12</v>
          </cell>
          <cell r="F2668" t="str">
            <v>84426 Trousers, bib and brace overalls, breeches and shorts, of knitted or crocheted textile fabrics, women's or girls'</v>
          </cell>
        </row>
        <row r="2669">
          <cell r="C2669" t="str">
            <v>659.61</v>
          </cell>
          <cell r="E2669" t="str">
            <v>655.19</v>
          </cell>
          <cell r="F2669" t="str">
            <v>84470 Blouses, shirts and shirt-blouses, of knitted or crocheted textile fabrics, women's or girls'</v>
          </cell>
        </row>
        <row r="2670">
          <cell r="C2670" t="str">
            <v>659.69</v>
          </cell>
          <cell r="E2670" t="str">
            <v>655.19</v>
          </cell>
          <cell r="F2670" t="str">
            <v>84481 Slips and petticoats, knitted or crocheted textile fabrics, women's or girls'</v>
          </cell>
        </row>
        <row r="2671">
          <cell r="C2671" t="str">
            <v>654.35</v>
          </cell>
          <cell r="E2671" t="str">
            <v>655.19</v>
          </cell>
          <cell r="F2671" t="str">
            <v>77633 Transistors (excluding photosensitive transistors) with a dissipation rate of 1 watt or more</v>
          </cell>
        </row>
        <row r="2672">
          <cell r="C2672" t="str">
            <v>652.14</v>
          </cell>
          <cell r="E2672" t="str">
            <v>655.21</v>
          </cell>
          <cell r="F2672" t="str">
            <v>74492 Parts of lifting and handling machinery</v>
          </cell>
        </row>
        <row r="2673">
          <cell r="C2673" t="str">
            <v>652.15</v>
          </cell>
          <cell r="E2673" t="str">
            <v>655.21</v>
          </cell>
          <cell r="F2673" t="str">
            <v>74494 Parts of lifting, handling, loading or unloading machinery, n.e.s.</v>
          </cell>
        </row>
        <row r="2674">
          <cell r="C2674" t="str">
            <v>652.15</v>
          </cell>
          <cell r="E2674" t="str">
            <v>655.21</v>
          </cell>
          <cell r="F2674" t="str">
            <v>74511 Tools for working in the hand, pneumatic</v>
          </cell>
        </row>
        <row r="2675">
          <cell r="C2675" t="str">
            <v>652.14</v>
          </cell>
          <cell r="E2675" t="str">
            <v>655.21</v>
          </cell>
          <cell r="F2675" t="str">
            <v>74493 Parts of lifts, skip hoists or escalators</v>
          </cell>
        </row>
        <row r="2676">
          <cell r="C2676" t="str">
            <v>652.15</v>
          </cell>
          <cell r="E2676" t="str">
            <v>655.21</v>
          </cell>
          <cell r="F2676" t="str">
            <v>74512 Tools for working in the hand, with self-contained nonelectric motor</v>
          </cell>
        </row>
        <row r="2677">
          <cell r="C2677" t="str">
            <v>652.15</v>
          </cell>
          <cell r="E2677" t="str">
            <v>655.21</v>
          </cell>
          <cell r="F2677" t="str">
            <v>74519 Parts of tools for working in the hand, pneumatic or with self-contained nonelectric motor</v>
          </cell>
        </row>
        <row r="2678">
          <cell r="C2678" t="str">
            <v>653.91</v>
          </cell>
          <cell r="E2678" t="str">
            <v>655.21</v>
          </cell>
          <cell r="F2678" t="str">
            <v>77579 Parts of electromechanical domestic appliances with self-contained electricmotor</v>
          </cell>
        </row>
        <row r="2679">
          <cell r="C2679" t="str">
            <v>653.93</v>
          </cell>
          <cell r="E2679" t="str">
            <v>655.22</v>
          </cell>
          <cell r="F2679" t="str">
            <v>77582 Electric space heating and electric soil heating apparatus</v>
          </cell>
        </row>
        <row r="2680">
          <cell r="C2680" t="str">
            <v>653.93</v>
          </cell>
          <cell r="E2680" t="str">
            <v>655.22</v>
          </cell>
          <cell r="F2680" t="str">
            <v>77583 Electrothermic hairdressing or hand-drying apparatus</v>
          </cell>
        </row>
        <row r="2681">
          <cell r="C2681" t="str">
            <v>653.91</v>
          </cell>
          <cell r="E2681" t="str">
            <v>655.23</v>
          </cell>
          <cell r="F2681" t="str">
            <v>77581 Electric instantaneous or storage water heaters and immersion heaters</v>
          </cell>
        </row>
        <row r="2682">
          <cell r="C2682" t="str">
            <v>653.93</v>
          </cell>
          <cell r="E2682" t="str">
            <v>655.23</v>
          </cell>
          <cell r="F2682" t="str">
            <v>77584 Electric smoothing irons</v>
          </cell>
        </row>
        <row r="2683">
          <cell r="C2683" t="str">
            <v>653.93</v>
          </cell>
          <cell r="E2683" t="str">
            <v>655.23</v>
          </cell>
          <cell r="F2683" t="str">
            <v>77585 Electric blankets</v>
          </cell>
        </row>
        <row r="2684">
          <cell r="C2684" t="str">
            <v>654.95</v>
          </cell>
          <cell r="E2684" t="str">
            <v>655.23</v>
          </cell>
          <cell r="F2684" t="str">
            <v>77821 Filament lamps (other than flashbulbs, infrared and ultraviolet lamps and sealed beam lamp units)</v>
          </cell>
        </row>
        <row r="2685">
          <cell r="C2685" t="str">
            <v>652.12</v>
          </cell>
          <cell r="E2685" t="str">
            <v>655.23</v>
          </cell>
          <cell r="F2685" t="str">
            <v>74489 Lifting, handling, loading or unloading machinery, n.e.s.</v>
          </cell>
        </row>
        <row r="2686">
          <cell r="C2686" t="str">
            <v>652.13</v>
          </cell>
          <cell r="E2686" t="str">
            <v>655.23</v>
          </cell>
          <cell r="F2686" t="str">
            <v>74491 Parts of pulley tackle, hoists, winches, capstans and jacks</v>
          </cell>
        </row>
        <row r="2687">
          <cell r="C2687" t="str">
            <v>654.96</v>
          </cell>
          <cell r="E2687" t="str">
            <v>655.23</v>
          </cell>
          <cell r="F2687" t="str">
            <v>77822 Discharge lamps (other than ultraviolet lamps)</v>
          </cell>
        </row>
        <row r="2688">
          <cell r="C2688" t="str">
            <v>654.97</v>
          </cell>
          <cell r="E2688" t="str">
            <v>655.23</v>
          </cell>
          <cell r="F2688" t="str">
            <v>77823 Sealed beam lamp units</v>
          </cell>
        </row>
        <row r="2689">
          <cell r="C2689" t="str">
            <v>652.11</v>
          </cell>
          <cell r="E2689" t="str">
            <v>655.23</v>
          </cell>
          <cell r="F2689" t="str">
            <v>74485 Escalators and moving walkways</v>
          </cell>
        </row>
        <row r="2690">
          <cell r="C2690" t="str">
            <v>654.94</v>
          </cell>
          <cell r="E2690" t="str">
            <v>655.23</v>
          </cell>
          <cell r="F2690" t="str">
            <v>77819 Parts of electric accumulators</v>
          </cell>
        </row>
        <row r="2691">
          <cell r="C2691" t="str">
            <v>656.41</v>
          </cell>
          <cell r="E2691" t="str">
            <v>655.23</v>
          </cell>
          <cell r="F2691" t="str">
            <v>78519 Motorcycles (including mopeds) and cycles fitted with an auxiliary motor, with or without side-cars, n.e.s.</v>
          </cell>
        </row>
        <row r="2692">
          <cell r="C2692" t="str">
            <v>656.42</v>
          </cell>
          <cell r="E2692" t="str">
            <v>655.23</v>
          </cell>
          <cell r="F2692" t="str">
            <v>78520 Bicycles and other cycles (including delivery tricycles), not motorized</v>
          </cell>
        </row>
        <row r="2693">
          <cell r="C2693" t="str">
            <v>656.42</v>
          </cell>
          <cell r="E2693" t="str">
            <v>655.23</v>
          </cell>
          <cell r="F2693" t="str">
            <v>78531 Invalid carriages, whether or not motorized or otherwise mechanically propelled</v>
          </cell>
        </row>
        <row r="2694">
          <cell r="C2694" t="str">
            <v>656.43</v>
          </cell>
          <cell r="E2694" t="str">
            <v>655.29</v>
          </cell>
          <cell r="F2694" t="str">
            <v>78535 Parts and accessories for motorcycles (including mopeds)</v>
          </cell>
        </row>
        <row r="2695">
          <cell r="C2695" t="str">
            <v>658.91</v>
          </cell>
          <cell r="E2695" t="str">
            <v>655.29</v>
          </cell>
          <cell r="F2695" t="str">
            <v>84211 Overcoats, raincoats, capes, cloaks and similar articles of woven textile fabrics, women's or girls'</v>
          </cell>
        </row>
        <row r="2696">
          <cell r="C2696" t="str">
            <v>656.11</v>
          </cell>
          <cell r="E2696" t="str">
            <v>655.29</v>
          </cell>
          <cell r="F2696" t="str">
            <v>78432 Other parts and accessories of motor vehicle bodies of headings 8701 to 8705 (including cabs)</v>
          </cell>
        </row>
        <row r="2697">
          <cell r="C2697" t="str">
            <v>656.12</v>
          </cell>
          <cell r="E2697" t="str">
            <v>655.29</v>
          </cell>
          <cell r="F2697" t="str">
            <v>78433 Brakes and servo-brakes and parts thereof for tractors, motor cars and other motor vehicles, etc.</v>
          </cell>
        </row>
        <row r="2698">
          <cell r="C2698" t="str">
            <v>656.13</v>
          </cell>
          <cell r="E2698" t="str">
            <v>655.29</v>
          </cell>
          <cell r="F2698" t="str">
            <v>78434 Gear boxes</v>
          </cell>
        </row>
        <row r="2699">
          <cell r="C2699" t="str">
            <v>656.13</v>
          </cell>
          <cell r="E2699" t="str">
            <v>655.29</v>
          </cell>
          <cell r="F2699" t="str">
            <v>78435 Drive axles with differential, whether or not provided with other transmission components, for tractors, motor cars and other motor vehicles, etc.</v>
          </cell>
        </row>
        <row r="2700">
          <cell r="C2700" t="str">
            <v>656.13</v>
          </cell>
          <cell r="E2700" t="str">
            <v>655.29</v>
          </cell>
          <cell r="F2700" t="str">
            <v>78436 Non-driving axles and parts thereof for tractors, motor cars and other motor vehicles, etc.</v>
          </cell>
        </row>
        <row r="2701">
          <cell r="C2701" t="str">
            <v>656.14</v>
          </cell>
          <cell r="E2701" t="str">
            <v>655.29</v>
          </cell>
          <cell r="F2701" t="str">
            <v>78439 Parts and accessories n.e.s. for tractors, motor cars and other motor vehicles, trucks, public-transport vehicles and road motor vehicles, n.e.s.</v>
          </cell>
        </row>
        <row r="2702">
          <cell r="C2702" t="str">
            <v>656.21</v>
          </cell>
          <cell r="E2702" t="str">
            <v>655.29</v>
          </cell>
          <cell r="F2702" t="str">
            <v>78511 Motorcycles with reciprocating internal combustion piston engine of a cylinder capacity not exceeding 50 cc</v>
          </cell>
        </row>
        <row r="2703">
          <cell r="C2703" t="str">
            <v>656.29</v>
          </cell>
          <cell r="E2703" t="str">
            <v>655.29</v>
          </cell>
          <cell r="F2703" t="str">
            <v>78513 Motorcycles with reciprocating internal combustion piston engine of a cylinder capacity exceeding 50 cc but not 250 cc</v>
          </cell>
        </row>
        <row r="2704">
          <cell r="C2704" t="str">
            <v>656.32</v>
          </cell>
          <cell r="E2704" t="str">
            <v>655.29</v>
          </cell>
          <cell r="F2704" t="str">
            <v>78516 Motorcycles with reciprocating internal combustion piston engine of a cylinder capacity exceeding 500 cc but not 800 cc</v>
          </cell>
        </row>
        <row r="2705">
          <cell r="C2705" t="str">
            <v>656.32</v>
          </cell>
          <cell r="E2705" t="str">
            <v>655.29</v>
          </cell>
          <cell r="F2705" t="str">
            <v>78517 Motorcycles with reciprocating internal combustion piston engine of a cylinder capacity exceeding 800 cc</v>
          </cell>
        </row>
        <row r="2706">
          <cell r="C2706" t="str">
            <v>654.91</v>
          </cell>
          <cell r="E2706" t="str">
            <v>655.29</v>
          </cell>
          <cell r="F2706" t="str">
            <v>77811 Primary cells and primary batteries</v>
          </cell>
        </row>
        <row r="2707">
          <cell r="C2707" t="str">
            <v>656.51</v>
          </cell>
          <cell r="E2707" t="str">
            <v>655.29</v>
          </cell>
          <cell r="F2707" t="str">
            <v>78536 Parts and accessories for invalid carriages</v>
          </cell>
        </row>
        <row r="2708">
          <cell r="C2708" t="str">
            <v>656.59</v>
          </cell>
          <cell r="E2708" t="str">
            <v>843.1</v>
          </cell>
          <cell r="F2708" t="str">
            <v>78537 Parts and accessories for bicycles and other cycles (except motorcycles and mopeds), n.e.s.</v>
          </cell>
        </row>
        <row r="2709">
          <cell r="C2709" t="str">
            <v>656.59</v>
          </cell>
          <cell r="E2709" t="str">
            <v>843.1</v>
          </cell>
          <cell r="F2709" t="str">
            <v>78610 Trailers and semi-trailers of the caravan type, for housing or camping</v>
          </cell>
        </row>
        <row r="2710">
          <cell r="C2710" t="str">
            <v>656.59</v>
          </cell>
          <cell r="E2710" t="str">
            <v>843.1</v>
          </cell>
          <cell r="F2710" t="str">
            <v>78621 Self-loading or self-unloading trailers and semi-trailers for agricultural purposes</v>
          </cell>
        </row>
        <row r="2711">
          <cell r="C2711" t="str">
            <v>657.4</v>
          </cell>
          <cell r="E2711" t="str">
            <v>844.1</v>
          </cell>
          <cell r="F2711" t="str">
            <v>79281 Gliders and hang gliders</v>
          </cell>
        </row>
        <row r="2712">
          <cell r="C2712" t="str">
            <v>657.31</v>
          </cell>
          <cell r="E2712" t="str">
            <v>844.1</v>
          </cell>
          <cell r="F2712" t="str">
            <v>79181 Railway or tramway maintenance or service vehicles, whether or not self-propelled (e.g., workshops, cranes, ballast tampers, trackliners, etc.)</v>
          </cell>
        </row>
        <row r="2713">
          <cell r="C2713" t="str">
            <v>657.31</v>
          </cell>
          <cell r="E2713" t="str">
            <v>844.1</v>
          </cell>
          <cell r="F2713" t="str">
            <v>79182 Railway or tramway goods vans and wagons (freight cars) not self-propelled</v>
          </cell>
        </row>
        <row r="2714">
          <cell r="C2714" t="str">
            <v>657.93</v>
          </cell>
          <cell r="E2714" t="str">
            <v>844.1</v>
          </cell>
          <cell r="F2714" t="str">
            <v>81312 Portable electric lamps designed to function on own energy source (dry batteries, storage batteries, magnetos), except lamps for motor vehicles, etc.</v>
          </cell>
        </row>
        <row r="2715">
          <cell r="C2715" t="str">
            <v>657.93</v>
          </cell>
          <cell r="E2715" t="str">
            <v>843.21</v>
          </cell>
          <cell r="F2715" t="str">
            <v>81313 Electric table, desk, bedside or floor-standing lamps</v>
          </cell>
        </row>
        <row r="2716">
          <cell r="C2716" t="str">
            <v>657.93</v>
          </cell>
          <cell r="E2716" t="str">
            <v>843.22</v>
          </cell>
          <cell r="F2716" t="str">
            <v>81315 Electric lamps and lighting fittings, n.e.s.</v>
          </cell>
        </row>
        <row r="2717">
          <cell r="C2717" t="str">
            <v>657.32</v>
          </cell>
          <cell r="E2717" t="str">
            <v>843.22</v>
          </cell>
          <cell r="F2717" t="str">
            <v>79191 Railway or tramway track fixtures and fittings; mechanical signaling, safety and traffic control equipment for railways, tramways, etc.; parts thereof</v>
          </cell>
        </row>
        <row r="2718">
          <cell r="C2718" t="str">
            <v>657.32</v>
          </cell>
          <cell r="E2718" t="str">
            <v>843.22</v>
          </cell>
          <cell r="F2718" t="str">
            <v>79199 Parts of railway or tramway locomotives or rolling stock railway vehicles; parts of railway or tramway coaches, vans, trucks, service vehicles, etc.</v>
          </cell>
        </row>
        <row r="2719">
          <cell r="C2719" t="str">
            <v>657.32</v>
          </cell>
          <cell r="E2719" t="str">
            <v>843.23</v>
          </cell>
          <cell r="F2719" t="str">
            <v>79211 Helicopters of an unladen weight not exceeding 2,000 kg</v>
          </cell>
        </row>
        <row r="2720">
          <cell r="C2720" t="str">
            <v>659.12</v>
          </cell>
          <cell r="E2720" t="str">
            <v>843.23</v>
          </cell>
          <cell r="F2720" t="str">
            <v>84250 Skirts and divided skirts of woven textile fabrics, women's or girls'</v>
          </cell>
        </row>
        <row r="2721">
          <cell r="C2721" t="str">
            <v>659.12</v>
          </cell>
          <cell r="E2721" t="str">
            <v>843.23</v>
          </cell>
          <cell r="F2721" t="str">
            <v>84260 Trousers, bib and brace overalls, breeches and shorts, of woven textile fabrics, women's or girls'</v>
          </cell>
        </row>
        <row r="2722">
          <cell r="C2722" t="str">
            <v>657.35</v>
          </cell>
          <cell r="E2722" t="str">
            <v>843.23</v>
          </cell>
          <cell r="F2722" t="str">
            <v>79250 Spacecraft (including satellites) and spacecraft launch vehicles</v>
          </cell>
        </row>
        <row r="2723">
          <cell r="C2723" t="str">
            <v>657.33</v>
          </cell>
          <cell r="E2723" t="str">
            <v>843.24</v>
          </cell>
          <cell r="F2723" t="str">
            <v>79215 Helicopters of an unladen weight exceeding 2,000 kg</v>
          </cell>
        </row>
        <row r="2724">
          <cell r="C2724" t="str">
            <v>657.33</v>
          </cell>
          <cell r="E2724" t="str">
            <v>843.24</v>
          </cell>
          <cell r="F2724" t="str">
            <v>79220 Airplanes and other aircraft, mechanically propelled (other than helicopters), of an unladen weight not exceeding 2,000 kg</v>
          </cell>
        </row>
        <row r="2725">
          <cell r="C2725" t="str">
            <v>657.33</v>
          </cell>
          <cell r="E2725" t="str">
            <v>843.24</v>
          </cell>
          <cell r="F2725" t="str">
            <v>79230 Airplanes and other aircraft, mechanically propelled (except helicopters), of an unladen weight exceeding 2,000 kg but not exceeding 15,000 kg</v>
          </cell>
        </row>
        <row r="2726">
          <cell r="C2726" t="str">
            <v>657.34</v>
          </cell>
          <cell r="E2726" t="str">
            <v>843.24</v>
          </cell>
          <cell r="F2726" t="str">
            <v>79240 Airplanes and other aircraft, mechanically propelled (other than helicopters), of an unladen weight exceeding 15,000 kg</v>
          </cell>
        </row>
        <row r="2727">
          <cell r="C2727" t="str">
            <v>657.72</v>
          </cell>
          <cell r="E2727" t="str">
            <v>844.21</v>
          </cell>
          <cell r="F2727" t="str">
            <v>79359 Light vessels, fire-floats, floatng cranes and other vessels, n.e.s., navigability of which is subsidiary to their main function</v>
          </cell>
        </row>
        <row r="2728">
          <cell r="C2728" t="str">
            <v>657.91</v>
          </cell>
          <cell r="E2728" t="str">
            <v>844.21</v>
          </cell>
          <cell r="F2728" t="str">
            <v>81229 Ceramic sinks, wash basins or pedestals, baths, bidets, water closet pans, flushing cisterns, urinals and similar fixtures, not of porcelain or china</v>
          </cell>
        </row>
        <row r="2729">
          <cell r="C2729" t="str">
            <v>657.92</v>
          </cell>
          <cell r="E2729" t="str">
            <v>844.22</v>
          </cell>
          <cell r="F2729" t="str">
            <v>81311 Chandeliers and other electric ceiling and wall lighting fittings (except those for lighting of public open spaces and thoroughfares)</v>
          </cell>
        </row>
        <row r="2730">
          <cell r="C2730" t="str">
            <v>657.73</v>
          </cell>
          <cell r="E2730" t="str">
            <v>844.22</v>
          </cell>
          <cell r="F2730" t="str">
            <v>79370 Tugs and pusher craft</v>
          </cell>
        </row>
        <row r="2731">
          <cell r="C2731" t="str">
            <v>657.73</v>
          </cell>
          <cell r="E2731" t="str">
            <v>844.22</v>
          </cell>
          <cell r="F2731" t="str">
            <v>79391 Rafts, inflatable</v>
          </cell>
        </row>
        <row r="2732">
          <cell r="C2732" t="str">
            <v>657.73</v>
          </cell>
          <cell r="E2732" t="str">
            <v>844.23</v>
          </cell>
          <cell r="F2732" t="str">
            <v>79399 Floating structures, n.e.s.</v>
          </cell>
        </row>
        <row r="2733">
          <cell r="C2733" t="str">
            <v>657.73</v>
          </cell>
          <cell r="E2733" t="str">
            <v>844.23</v>
          </cell>
          <cell r="F2733" t="str">
            <v>81100 Prefabricated buildings</v>
          </cell>
        </row>
        <row r="2734">
          <cell r="C2734" t="str">
            <v>657.73</v>
          </cell>
          <cell r="E2734" t="str">
            <v>844.23</v>
          </cell>
          <cell r="F2734" t="str">
            <v>81211 Radiators and parts thereof, of iron or steel</v>
          </cell>
        </row>
        <row r="2735">
          <cell r="C2735" t="str">
            <v>657.73</v>
          </cell>
          <cell r="E2735" t="str">
            <v>844.23</v>
          </cell>
          <cell r="F2735" t="str">
            <v>81215 Air heaters and hot air distributors and parts thereof, of iron or steel</v>
          </cell>
        </row>
        <row r="2736">
          <cell r="C2736" t="str">
            <v>655.11</v>
          </cell>
          <cell r="E2736" t="str">
            <v>844.24</v>
          </cell>
          <cell r="F2736" t="str">
            <v>77824 Ultraviolet or infrared lamps; arc lamps</v>
          </cell>
        </row>
        <row r="2737">
          <cell r="C2737" t="str">
            <v>655.12</v>
          </cell>
          <cell r="E2737" t="str">
            <v>844.24</v>
          </cell>
          <cell r="F2737" t="str">
            <v>77829 Parts of electric filament or discharge lamps (including parts of sealed beam lamp units and ultraviolet or infrared lamps) and arc lamps</v>
          </cell>
        </row>
        <row r="2738">
          <cell r="C2738" t="str">
            <v>655.12</v>
          </cell>
          <cell r="E2738" t="str">
            <v>844.24</v>
          </cell>
          <cell r="F2738" t="str">
            <v>77831 Electrical ignition or starting equipment used for spark-ignition or compression-ignition internal combustion engines; generators and cut-outs, etc.</v>
          </cell>
        </row>
        <row r="2739">
          <cell r="C2739" t="str">
            <v>655.12</v>
          </cell>
          <cell r="E2739" t="str">
            <v>844.24</v>
          </cell>
          <cell r="F2739" t="str">
            <v>77833 Parts of electrical ignition or starting equipment for internal combustion engines; parts of generators and cut outs used with those engines</v>
          </cell>
        </row>
        <row r="2740">
          <cell r="C2740" t="str">
            <v>655.19</v>
          </cell>
          <cell r="E2740" t="str">
            <v>844.24</v>
          </cell>
          <cell r="F2740" t="str">
            <v>77834 Electrical lighting and signaling equipment (excluding filament, discharge or arc lamps); windshield wipers, defrosters and demisters for cycles, etc.</v>
          </cell>
        </row>
        <row r="2741">
          <cell r="C2741" t="str">
            <v>655.19</v>
          </cell>
          <cell r="E2741" t="str">
            <v>844.25</v>
          </cell>
          <cell r="F2741" t="str">
            <v>77835 Parts of electrical lighting and signaling equipment (excluding filament, discharge or arc lamps); parts of windshield wipers, defrosters or demisters</v>
          </cell>
        </row>
        <row r="2742">
          <cell r="C2742" t="str">
            <v>655.19</v>
          </cell>
          <cell r="E2742" t="str">
            <v>844.25</v>
          </cell>
          <cell r="F2742" t="str">
            <v>77841 Electromechanical hand drills of all kinds, with self-contained electric motor</v>
          </cell>
        </row>
        <row r="2743">
          <cell r="C2743" t="str">
            <v>655.21</v>
          </cell>
          <cell r="E2743" t="str">
            <v>844.25</v>
          </cell>
          <cell r="F2743" t="str">
            <v>77843 Electromechanical hand saws with self-contained electric motor</v>
          </cell>
        </row>
        <row r="2744">
          <cell r="C2744" t="str">
            <v>655.21</v>
          </cell>
          <cell r="E2744" t="str">
            <v>844.25</v>
          </cell>
          <cell r="F2744" t="str">
            <v>77845 Electromechanical tools for working in the hand, with self-contained elect ric motor, n.e.s.</v>
          </cell>
        </row>
        <row r="2745">
          <cell r="C2745" t="str">
            <v>655.21</v>
          </cell>
          <cell r="E2745" t="str">
            <v>844.26</v>
          </cell>
          <cell r="F2745" t="str">
            <v>77861 Fixed capacitors designed for use in 50/60 hz circuits and having a reactive power handling capacity of not less than 0.5 kvar (power capacitors)</v>
          </cell>
        </row>
        <row r="2746">
          <cell r="C2746" t="str">
            <v>655.21</v>
          </cell>
          <cell r="E2746" t="str">
            <v>844.26</v>
          </cell>
          <cell r="F2746" t="str">
            <v>77862 Tantalum fixed capacitors</v>
          </cell>
        </row>
        <row r="2747">
          <cell r="C2747" t="str">
            <v>655.21</v>
          </cell>
          <cell r="E2747" t="str">
            <v>844.26</v>
          </cell>
          <cell r="F2747" t="str">
            <v>77863 Aluminum electrolytic fixed capacitors</v>
          </cell>
        </row>
        <row r="2748">
          <cell r="C2748" t="str">
            <v>655.21</v>
          </cell>
          <cell r="E2748" t="str">
            <v>844.26</v>
          </cell>
          <cell r="F2748" t="str">
            <v>77864 Ceramic dielectric fixed capacitors, single layer</v>
          </cell>
        </row>
        <row r="2749">
          <cell r="C2749" t="str">
            <v>655.21</v>
          </cell>
          <cell r="E2749" t="str">
            <v>843.71</v>
          </cell>
          <cell r="F2749" t="str">
            <v>77865 Ceramic dielectric fixed capacitors, multilayer</v>
          </cell>
        </row>
        <row r="2750">
          <cell r="C2750" t="str">
            <v>655.22</v>
          </cell>
          <cell r="E2750" t="str">
            <v>843.79</v>
          </cell>
          <cell r="F2750" t="str">
            <v>77866 Paper or plastics dielectric fixed capacitors</v>
          </cell>
        </row>
        <row r="2751">
          <cell r="C2751" t="str">
            <v>655.22</v>
          </cell>
          <cell r="E2751" t="str">
            <v>843.79</v>
          </cell>
          <cell r="F2751" t="str">
            <v>77867 Fixed capacitors, n.e.s.</v>
          </cell>
        </row>
        <row r="2752">
          <cell r="C2752" t="str">
            <v>655.23</v>
          </cell>
          <cell r="E2752" t="str">
            <v>844.7</v>
          </cell>
          <cell r="F2752" t="str">
            <v>77868 Variable or adjustable (pre-set) capacitors</v>
          </cell>
        </row>
        <row r="2753">
          <cell r="C2753" t="str">
            <v>655.23</v>
          </cell>
          <cell r="E2753" t="str">
            <v>844.7</v>
          </cell>
          <cell r="F2753" t="str">
            <v>77869 Parts of electrical capacitors</v>
          </cell>
        </row>
        <row r="2754">
          <cell r="C2754" t="str">
            <v>655.23</v>
          </cell>
          <cell r="E2754" t="str">
            <v>844.7</v>
          </cell>
          <cell r="F2754" t="str">
            <v>77871 Particle accelerators</v>
          </cell>
        </row>
        <row r="2755">
          <cell r="C2755" t="str">
            <v>655.23</v>
          </cell>
          <cell r="E2755" t="str">
            <v>843.81</v>
          </cell>
          <cell r="F2755" t="str">
            <v>77878 Electrical machines and apparatus, having individual functions, n.e.s. (other than particle accelerators)</v>
          </cell>
        </row>
        <row r="2756">
          <cell r="C2756" t="str">
            <v>655.23</v>
          </cell>
          <cell r="E2756" t="str">
            <v>843.81</v>
          </cell>
          <cell r="F2756" t="str">
            <v>77879 Parts of electrical machines and apparatus, having individual functions, n.e.s.</v>
          </cell>
        </row>
        <row r="2757">
          <cell r="C2757" t="str">
            <v>655.23</v>
          </cell>
          <cell r="E2757" t="str">
            <v>843.81</v>
          </cell>
          <cell r="F2757" t="str">
            <v>77881 Electromagnets; permanent magnets and articles to be permanent after magnetization; electromagnetic or permanent magnet chucks, clamps etc.; parts</v>
          </cell>
        </row>
        <row r="2758">
          <cell r="C2758" t="str">
            <v>655.23</v>
          </cell>
          <cell r="E2758" t="str">
            <v>843.82</v>
          </cell>
          <cell r="F2758" t="str">
            <v>77882 Electrical signaling, safety, or traffic control equipment for railways, tramways, roads, waterways, parking facilities, port installations, etc.</v>
          </cell>
        </row>
        <row r="2759">
          <cell r="C2759" t="str">
            <v>655.23</v>
          </cell>
          <cell r="E2759" t="str">
            <v>843.82</v>
          </cell>
          <cell r="F2759" t="str">
            <v>77883 Parts of electrical signaling, safety or traffic control equipment for railways, tramways, roads, waterways, parking facilities, etc.</v>
          </cell>
        </row>
        <row r="2760">
          <cell r="C2760" t="str">
            <v>655.23</v>
          </cell>
          <cell r="E2760" t="str">
            <v>843.82</v>
          </cell>
          <cell r="F2760" t="str">
            <v>77884 Electric sound or visual signaling apparatus, n.e.s., including sirens, indicator panels, burglar and fire alarms</v>
          </cell>
        </row>
        <row r="2761">
          <cell r="C2761" t="str">
            <v>655.23</v>
          </cell>
          <cell r="E2761" t="str">
            <v>843.89</v>
          </cell>
          <cell r="F2761" t="str">
            <v>77885 Parts of electric sound or visual signaling apparatus, n.e.s. (including parts of indicator panels, burlgar and fire alarms)</v>
          </cell>
        </row>
        <row r="2762">
          <cell r="C2762" t="str">
            <v>655.23</v>
          </cell>
          <cell r="E2762" t="str">
            <v>843.89</v>
          </cell>
          <cell r="F2762" t="str">
            <v>77886 Carbon electrodes, carbon brushes, lamp carbons, battery carbons and other carbon articles, with or without metal, used for electric purposes</v>
          </cell>
        </row>
        <row r="2763">
          <cell r="C2763" t="str">
            <v>655.23</v>
          </cell>
          <cell r="E2763" t="str">
            <v>844.81</v>
          </cell>
          <cell r="F2763" t="str">
            <v>77889 Electrical parts of machinery or apparatus, n.e.s.</v>
          </cell>
        </row>
        <row r="2764">
          <cell r="C2764" t="str">
            <v>655.23</v>
          </cell>
          <cell r="E2764" t="str">
            <v>844.81</v>
          </cell>
          <cell r="F2764" t="str">
            <v>78110 Vehicles specially designed for travel on snow; golf carts and similar vehicles</v>
          </cell>
        </row>
        <row r="2765">
          <cell r="C2765" t="str">
            <v>655.23</v>
          </cell>
          <cell r="E2765" t="str">
            <v>844.82</v>
          </cell>
          <cell r="F2765" t="str">
            <v>78120 Motor vehicles for the transport of persons (other than public transport), n.e.s.</v>
          </cell>
        </row>
        <row r="2766">
          <cell r="C2766" t="str">
            <v>655.29</v>
          </cell>
          <cell r="E2766" t="str">
            <v>844.82</v>
          </cell>
          <cell r="F2766" t="str">
            <v>78211 Dumpers designed for off-highway use</v>
          </cell>
        </row>
        <row r="2767">
          <cell r="C2767" t="str">
            <v>655.29</v>
          </cell>
          <cell r="E2767" t="str">
            <v>844.82</v>
          </cell>
          <cell r="F2767" t="str">
            <v>78219 Motor vehicles for the transport of goods, n.e.s.</v>
          </cell>
        </row>
        <row r="2768">
          <cell r="C2768" t="str">
            <v>655.29</v>
          </cell>
          <cell r="E2768" t="str">
            <v>844.83</v>
          </cell>
          <cell r="F2768" t="str">
            <v>78221 Mobile cranes</v>
          </cell>
        </row>
        <row r="2769">
          <cell r="C2769" t="str">
            <v>655.29</v>
          </cell>
          <cell r="E2769" t="str">
            <v>844.83</v>
          </cell>
          <cell r="F2769" t="str">
            <v>78223 Mobile drilling derricks</v>
          </cell>
        </row>
        <row r="2770">
          <cell r="C2770" t="str">
            <v>655.29</v>
          </cell>
          <cell r="E2770" t="str">
            <v>844.83</v>
          </cell>
          <cell r="F2770" t="str">
            <v>78225 Fire fighting vehicles</v>
          </cell>
        </row>
        <row r="2771">
          <cell r="C2771" t="str">
            <v>655.29</v>
          </cell>
          <cell r="E2771" t="str">
            <v>844.89</v>
          </cell>
          <cell r="F2771" t="str">
            <v>78227 Mobile concrete mixers (for making and transporting concrete)</v>
          </cell>
        </row>
        <row r="2772">
          <cell r="C2772" t="str">
            <v>655.29</v>
          </cell>
          <cell r="E2772" t="str">
            <v>844.89</v>
          </cell>
          <cell r="F2772" t="str">
            <v>78229 Special purpose motor vehicles, n.e.s.</v>
          </cell>
        </row>
        <row r="2773">
          <cell r="C2773" t="str">
            <v>655.29</v>
          </cell>
          <cell r="E2773" t="str">
            <v>844.89</v>
          </cell>
          <cell r="F2773" t="str">
            <v>78311 Public-transport type passenger motor vehicles with compression-ignition internal combustion engine (diesel or semi-diesel)</v>
          </cell>
        </row>
        <row r="2774">
          <cell r="C2774" t="str">
            <v>655.29</v>
          </cell>
          <cell r="E2774" t="str">
            <v>845.4</v>
          </cell>
          <cell r="F2774" t="str">
            <v>78319 Public-transport type passenger motor vehicles, n.e.s.</v>
          </cell>
        </row>
        <row r="2775">
          <cell r="C2775" t="str">
            <v>655.29</v>
          </cell>
          <cell r="E2775" t="str">
            <v>845.4</v>
          </cell>
          <cell r="F2775" t="str">
            <v>78320 Road tractors for semi-trailers</v>
          </cell>
        </row>
        <row r="2776">
          <cell r="C2776" t="str">
            <v>655.29</v>
          </cell>
          <cell r="E2776" t="str">
            <v>845.3</v>
          </cell>
          <cell r="F2776" t="str">
            <v>78410 Chassis fitted with engines, for tractors, motor cars and other motor vehicles, trucks, public-transport vehicles and road motor vehicles n.e.s.</v>
          </cell>
        </row>
        <row r="2777">
          <cell r="C2777" t="str">
            <v>655.29</v>
          </cell>
          <cell r="E2777" t="str">
            <v>845.3</v>
          </cell>
          <cell r="F2777" t="str">
            <v>78421 Bodies (including cabs), for motor cars and motor vehicles designed for the transport of persons (other than public-transport type vehicles)</v>
          </cell>
        </row>
        <row r="2778">
          <cell r="C2778" t="str">
            <v>655.29</v>
          </cell>
          <cell r="E2778" t="str">
            <v>845.3</v>
          </cell>
          <cell r="F2778" t="str">
            <v>78425 Bodies (including cabs) for tractors, trucks and special purpose motor vehicles and road motor vehicles n.e.s.</v>
          </cell>
        </row>
        <row r="2779">
          <cell r="C2779" t="str">
            <v>655.29</v>
          </cell>
          <cell r="E2779" t="str">
            <v>845.3</v>
          </cell>
          <cell r="F2779" t="str">
            <v>78431 Bumpers and parts thereof, for tractors, motor cars and other motor vehicles, etc.</v>
          </cell>
        </row>
        <row r="2780">
          <cell r="C2780" t="str">
            <v>843.1</v>
          </cell>
          <cell r="E2780" t="str">
            <v>845.3</v>
          </cell>
        </row>
        <row r="2781">
          <cell r="C2781" t="str">
            <v>843.1</v>
          </cell>
          <cell r="E2781" t="str">
            <v>845.3</v>
          </cell>
        </row>
        <row r="2782">
          <cell r="C2782" t="str">
            <v>843.1</v>
          </cell>
          <cell r="E2782" t="str">
            <v>845.12</v>
          </cell>
        </row>
        <row r="2783">
          <cell r="C2783" t="str">
            <v>843.1</v>
          </cell>
          <cell r="E2783" t="str">
            <v>845.12</v>
          </cell>
        </row>
        <row r="2784">
          <cell r="C2784" t="str">
            <v>844.1</v>
          </cell>
          <cell r="E2784" t="str">
            <v>845.12</v>
          </cell>
        </row>
        <row r="2785">
          <cell r="C2785" t="str">
            <v>844.1</v>
          </cell>
          <cell r="E2785" t="str">
            <v>845.91</v>
          </cell>
        </row>
        <row r="2786">
          <cell r="C2786" t="str">
            <v>844.1</v>
          </cell>
          <cell r="E2786" t="str">
            <v>845.91</v>
          </cell>
        </row>
        <row r="2787">
          <cell r="C2787" t="str">
            <v>844.1</v>
          </cell>
          <cell r="E2787" t="str">
            <v>845.91</v>
          </cell>
        </row>
        <row r="2788">
          <cell r="C2788" t="str">
            <v>843.21</v>
          </cell>
          <cell r="E2788" t="str">
            <v>845.92</v>
          </cell>
        </row>
        <row r="2789">
          <cell r="C2789" t="str">
            <v>843.21</v>
          </cell>
          <cell r="E2789" t="str">
            <v>845.62</v>
          </cell>
        </row>
        <row r="2790">
          <cell r="C2790" t="str">
            <v>843.21</v>
          </cell>
          <cell r="E2790" t="str">
            <v>845.62</v>
          </cell>
        </row>
        <row r="2791">
          <cell r="C2791" t="str">
            <v>843.22</v>
          </cell>
          <cell r="E2791" t="str">
            <v>845.64</v>
          </cell>
        </row>
        <row r="2792">
          <cell r="C2792" t="str">
            <v>843.22</v>
          </cell>
          <cell r="E2792" t="str">
            <v>845.64</v>
          </cell>
        </row>
        <row r="2793">
          <cell r="C2793" t="str">
            <v>843.22</v>
          </cell>
          <cell r="E2793" t="str">
            <v>845.24</v>
          </cell>
        </row>
        <row r="2794">
          <cell r="C2794" t="str">
            <v>843.22</v>
          </cell>
          <cell r="E2794" t="str">
            <v>845.99</v>
          </cell>
        </row>
        <row r="2795">
          <cell r="C2795" t="str">
            <v>843.23</v>
          </cell>
          <cell r="E2795" t="str">
            <v>845.99</v>
          </cell>
        </row>
        <row r="2796">
          <cell r="C2796" t="str">
            <v>843.23</v>
          </cell>
          <cell r="E2796" t="str">
            <v>845.99</v>
          </cell>
        </row>
        <row r="2797">
          <cell r="C2797" t="str">
            <v>843.23</v>
          </cell>
          <cell r="E2797" t="str">
            <v>846.23</v>
          </cell>
        </row>
        <row r="2798">
          <cell r="C2798" t="str">
            <v>843.23</v>
          </cell>
          <cell r="E2798" t="str">
            <v>846.24</v>
          </cell>
        </row>
        <row r="2799">
          <cell r="C2799" t="str">
            <v>843.24</v>
          </cell>
          <cell r="E2799" t="str">
            <v>846.24</v>
          </cell>
        </row>
        <row r="2800">
          <cell r="C2800" t="str">
            <v>843.24</v>
          </cell>
          <cell r="E2800" t="str">
            <v>846.24</v>
          </cell>
        </row>
        <row r="2801">
          <cell r="C2801" t="str">
            <v>843.24</v>
          </cell>
          <cell r="E2801" t="str">
            <v>846.25</v>
          </cell>
        </row>
        <row r="2802">
          <cell r="C2802" t="str">
            <v>843.24</v>
          </cell>
          <cell r="E2802" t="str">
            <v>846.29</v>
          </cell>
        </row>
        <row r="2803">
          <cell r="C2803" t="str">
            <v>844.21</v>
          </cell>
          <cell r="E2803" t="str">
            <v>846.29</v>
          </cell>
        </row>
        <row r="2804">
          <cell r="C2804" t="str">
            <v>844.21</v>
          </cell>
          <cell r="E2804" t="str">
            <v>846.29</v>
          </cell>
        </row>
        <row r="2805">
          <cell r="C2805" t="str">
            <v>844.21</v>
          </cell>
          <cell r="E2805" t="str">
            <v>846.29</v>
          </cell>
        </row>
        <row r="2806">
          <cell r="C2806" t="str">
            <v>844.21</v>
          </cell>
          <cell r="E2806" t="str">
            <v>846.91</v>
          </cell>
        </row>
        <row r="2807">
          <cell r="C2807" t="str">
            <v>844.22</v>
          </cell>
          <cell r="E2807" t="str">
            <v>846.92</v>
          </cell>
        </row>
        <row r="2808">
          <cell r="C2808" t="str">
            <v>844.22</v>
          </cell>
          <cell r="E2808" t="str">
            <v>846.92</v>
          </cell>
        </row>
        <row r="2809">
          <cell r="C2809" t="str">
            <v>844.22</v>
          </cell>
          <cell r="E2809" t="str">
            <v>846.92</v>
          </cell>
        </row>
        <row r="2810">
          <cell r="C2810" t="str">
            <v>844.22</v>
          </cell>
          <cell r="E2810" t="str">
            <v>846.92</v>
          </cell>
        </row>
        <row r="2811">
          <cell r="C2811" t="str">
            <v>844.23</v>
          </cell>
          <cell r="E2811" t="str">
            <v>846.93</v>
          </cell>
        </row>
        <row r="2812">
          <cell r="C2812" t="str">
            <v>844.23</v>
          </cell>
          <cell r="E2812" t="str">
            <v>846.99</v>
          </cell>
        </row>
        <row r="2813">
          <cell r="C2813" t="str">
            <v>844.23</v>
          </cell>
          <cell r="E2813" t="str">
            <v>846.99</v>
          </cell>
        </row>
        <row r="2814">
          <cell r="C2814" t="str">
            <v>844.23</v>
          </cell>
          <cell r="E2814" t="str">
            <v>841.11</v>
          </cell>
        </row>
        <row r="2815">
          <cell r="C2815" t="str">
            <v>844.24</v>
          </cell>
          <cell r="E2815" t="str">
            <v>841.12</v>
          </cell>
        </row>
        <row r="2816">
          <cell r="C2816" t="str">
            <v>844.24</v>
          </cell>
          <cell r="E2816" t="str">
            <v>841.12</v>
          </cell>
        </row>
        <row r="2817">
          <cell r="C2817" t="str">
            <v>844.24</v>
          </cell>
          <cell r="E2817" t="str">
            <v>841.12</v>
          </cell>
        </row>
        <row r="2818">
          <cell r="C2818" t="str">
            <v>844.24</v>
          </cell>
          <cell r="E2818" t="str">
            <v>841.19</v>
          </cell>
        </row>
        <row r="2819">
          <cell r="C2819" t="str">
            <v>844.24</v>
          </cell>
          <cell r="E2819" t="str">
            <v>841.19</v>
          </cell>
        </row>
        <row r="2820">
          <cell r="C2820" t="str">
            <v>844.25</v>
          </cell>
          <cell r="E2820" t="str">
            <v>841.19</v>
          </cell>
        </row>
        <row r="2821">
          <cell r="C2821" t="str">
            <v>844.25</v>
          </cell>
          <cell r="E2821" t="str">
            <v>841.19</v>
          </cell>
        </row>
        <row r="2822">
          <cell r="C2822" t="str">
            <v>844.25</v>
          </cell>
          <cell r="E2822" t="str">
            <v>842.11</v>
          </cell>
        </row>
        <row r="2823">
          <cell r="C2823" t="str">
            <v>844.25</v>
          </cell>
          <cell r="E2823" t="str">
            <v>842.11</v>
          </cell>
        </row>
        <row r="2824">
          <cell r="C2824" t="str">
            <v>844.26</v>
          </cell>
          <cell r="E2824" t="str">
            <v>842.11</v>
          </cell>
        </row>
        <row r="2825">
          <cell r="C2825" t="str">
            <v>844.26</v>
          </cell>
          <cell r="E2825" t="str">
            <v>842.11</v>
          </cell>
        </row>
        <row r="2826">
          <cell r="C2826" t="str">
            <v>844.26</v>
          </cell>
          <cell r="E2826" t="str">
            <v>842.19</v>
          </cell>
        </row>
        <row r="2827">
          <cell r="C2827" t="str">
            <v>844.26</v>
          </cell>
          <cell r="E2827" t="str">
            <v>842.19</v>
          </cell>
        </row>
        <row r="2828">
          <cell r="C2828" t="str">
            <v>843.71</v>
          </cell>
          <cell r="E2828" t="str">
            <v>842.19</v>
          </cell>
        </row>
        <row r="2829">
          <cell r="C2829" t="str">
            <v>843.79</v>
          </cell>
          <cell r="E2829" t="str">
            <v>842.19</v>
          </cell>
        </row>
        <row r="2830">
          <cell r="C2830" t="str">
            <v>843.79</v>
          </cell>
          <cell r="E2830" t="str">
            <v>841.21</v>
          </cell>
        </row>
        <row r="2831">
          <cell r="C2831" t="str">
            <v>844.7</v>
          </cell>
          <cell r="E2831" t="str">
            <v>841.22</v>
          </cell>
        </row>
        <row r="2832">
          <cell r="C2832" t="str">
            <v>844.7</v>
          </cell>
          <cell r="E2832" t="str">
            <v>841.22</v>
          </cell>
        </row>
        <row r="2833">
          <cell r="C2833" t="str">
            <v>844.7</v>
          </cell>
          <cell r="E2833" t="str">
            <v>841.23</v>
          </cell>
        </row>
        <row r="2834">
          <cell r="C2834" t="str">
            <v>843.81</v>
          </cell>
          <cell r="E2834" t="str">
            <v>841.23</v>
          </cell>
        </row>
        <row r="2835">
          <cell r="C2835" t="str">
            <v>843.81</v>
          </cell>
          <cell r="E2835" t="str">
            <v>841.23</v>
          </cell>
        </row>
        <row r="2836">
          <cell r="C2836" t="str">
            <v>843.81</v>
          </cell>
          <cell r="E2836" t="str">
            <v>841.3</v>
          </cell>
        </row>
        <row r="2837">
          <cell r="C2837" t="str">
            <v>843.82</v>
          </cell>
          <cell r="E2837" t="str">
            <v>841.3</v>
          </cell>
        </row>
        <row r="2838">
          <cell r="C2838" t="str">
            <v>843.82</v>
          </cell>
          <cell r="E2838" t="str">
            <v>841.3</v>
          </cell>
        </row>
        <row r="2839">
          <cell r="C2839" t="str">
            <v>843.82</v>
          </cell>
          <cell r="E2839" t="str">
            <v>841.3</v>
          </cell>
        </row>
        <row r="2840">
          <cell r="C2840" t="str">
            <v>843.89</v>
          </cell>
          <cell r="E2840" t="str">
            <v>841.4</v>
          </cell>
        </row>
        <row r="2841">
          <cell r="C2841" t="str">
            <v>843.89</v>
          </cell>
          <cell r="E2841" t="str">
            <v>841.4</v>
          </cell>
        </row>
        <row r="2842">
          <cell r="C2842" t="str">
            <v>843.89</v>
          </cell>
          <cell r="E2842" t="str">
            <v>841.4</v>
          </cell>
        </row>
        <row r="2843">
          <cell r="C2843" t="str">
            <v>844.81</v>
          </cell>
          <cell r="E2843" t="str">
            <v>841.4</v>
          </cell>
        </row>
        <row r="2844">
          <cell r="C2844" t="str">
            <v>844.81</v>
          </cell>
          <cell r="E2844" t="str">
            <v>842.21</v>
          </cell>
        </row>
        <row r="2845">
          <cell r="C2845" t="str">
            <v>844.82</v>
          </cell>
          <cell r="E2845" t="str">
            <v>842.21</v>
          </cell>
        </row>
        <row r="2846">
          <cell r="C2846" t="str">
            <v>844.82</v>
          </cell>
          <cell r="E2846" t="str">
            <v>842.21</v>
          </cell>
        </row>
        <row r="2847">
          <cell r="C2847" t="str">
            <v>844.82</v>
          </cell>
          <cell r="E2847" t="str">
            <v>842.21</v>
          </cell>
        </row>
        <row r="2848">
          <cell r="C2848" t="str">
            <v>844.83</v>
          </cell>
          <cell r="E2848" t="str">
            <v>842.22</v>
          </cell>
        </row>
        <row r="2849">
          <cell r="C2849" t="str">
            <v>844.83</v>
          </cell>
          <cell r="E2849" t="str">
            <v>842.22</v>
          </cell>
        </row>
        <row r="2850">
          <cell r="C2850" t="str">
            <v>844.83</v>
          </cell>
          <cell r="E2850" t="str">
            <v>842.22</v>
          </cell>
        </row>
        <row r="2851">
          <cell r="C2851" t="str">
            <v>844.89</v>
          </cell>
          <cell r="E2851" t="str">
            <v>842.22</v>
          </cell>
        </row>
        <row r="2852">
          <cell r="C2852" t="str">
            <v>844.89</v>
          </cell>
          <cell r="E2852" t="str">
            <v>842.3</v>
          </cell>
        </row>
        <row r="2853">
          <cell r="C2853" t="str">
            <v>844.89</v>
          </cell>
          <cell r="E2853" t="str">
            <v>842.3</v>
          </cell>
        </row>
        <row r="2854">
          <cell r="C2854" t="str">
            <v>845.4</v>
          </cell>
          <cell r="E2854" t="str">
            <v>842.3</v>
          </cell>
        </row>
        <row r="2855">
          <cell r="C2855" t="str">
            <v>845.4</v>
          </cell>
          <cell r="E2855" t="str">
            <v>842.3</v>
          </cell>
        </row>
        <row r="2856">
          <cell r="C2856" t="str">
            <v>845.3</v>
          </cell>
          <cell r="E2856" t="str">
            <v>842.4</v>
          </cell>
        </row>
        <row r="2857">
          <cell r="C2857" t="str">
            <v>845.3</v>
          </cell>
          <cell r="E2857" t="str">
            <v>842.4</v>
          </cell>
        </row>
        <row r="2858">
          <cell r="C2858" t="str">
            <v>845.3</v>
          </cell>
          <cell r="E2858" t="str">
            <v>842.4</v>
          </cell>
        </row>
        <row r="2859">
          <cell r="C2859" t="str">
            <v>845.3</v>
          </cell>
          <cell r="E2859" t="str">
            <v>842.4</v>
          </cell>
        </row>
        <row r="2860">
          <cell r="C2860" t="str">
            <v>845.3</v>
          </cell>
          <cell r="E2860" t="str">
            <v>842.4</v>
          </cell>
        </row>
        <row r="2861">
          <cell r="C2861" t="str">
            <v>845.3</v>
          </cell>
          <cell r="E2861" t="str">
            <v>842.5</v>
          </cell>
        </row>
        <row r="2862">
          <cell r="C2862" t="str">
            <v>845.12</v>
          </cell>
          <cell r="E2862" t="str">
            <v>842.5</v>
          </cell>
        </row>
        <row r="2863">
          <cell r="C2863" t="str">
            <v>845.12</v>
          </cell>
          <cell r="E2863" t="str">
            <v>842.5</v>
          </cell>
        </row>
        <row r="2864">
          <cell r="C2864" t="str">
            <v>845.12</v>
          </cell>
          <cell r="E2864" t="str">
            <v>842.5</v>
          </cell>
        </row>
        <row r="2865">
          <cell r="C2865" t="str">
            <v>845.12</v>
          </cell>
          <cell r="E2865" t="str">
            <v>842.6</v>
          </cell>
        </row>
        <row r="2866">
          <cell r="C2866" t="str">
            <v>845.91</v>
          </cell>
          <cell r="E2866" t="str">
            <v>842.6</v>
          </cell>
        </row>
        <row r="2867">
          <cell r="C2867" t="str">
            <v>845.91</v>
          </cell>
          <cell r="E2867" t="str">
            <v>842.6</v>
          </cell>
        </row>
        <row r="2868">
          <cell r="C2868" t="str">
            <v>845.91</v>
          </cell>
          <cell r="E2868" t="str">
            <v>842.6</v>
          </cell>
        </row>
        <row r="2869">
          <cell r="C2869" t="str">
            <v>845.92</v>
          </cell>
          <cell r="E2869" t="str">
            <v>841.51</v>
          </cell>
        </row>
        <row r="2870">
          <cell r="C2870" t="str">
            <v>845.62</v>
          </cell>
          <cell r="E2870" t="str">
            <v>841.59</v>
          </cell>
        </row>
        <row r="2871">
          <cell r="C2871" t="str">
            <v>845.62</v>
          </cell>
          <cell r="E2871" t="str">
            <v>841.59</v>
          </cell>
        </row>
        <row r="2872">
          <cell r="C2872" t="str">
            <v>845.64</v>
          </cell>
          <cell r="E2872" t="str">
            <v>842.7</v>
          </cell>
        </row>
        <row r="2873">
          <cell r="C2873" t="str">
            <v>845.64</v>
          </cell>
          <cell r="E2873" t="str">
            <v>842.7</v>
          </cell>
        </row>
        <row r="2874">
          <cell r="C2874" t="str">
            <v>845.24</v>
          </cell>
          <cell r="E2874" t="str">
            <v>842.7</v>
          </cell>
        </row>
        <row r="2875">
          <cell r="C2875" t="str">
            <v>845.99</v>
          </cell>
          <cell r="E2875" t="str">
            <v>842.7</v>
          </cell>
        </row>
        <row r="2876">
          <cell r="C2876" t="str">
            <v>845.99</v>
          </cell>
          <cell r="E2876" t="str">
            <v>842.7</v>
          </cell>
        </row>
        <row r="2877">
          <cell r="C2877" t="str">
            <v>845.99</v>
          </cell>
          <cell r="E2877" t="str">
            <v>841.61</v>
          </cell>
        </row>
        <row r="2878">
          <cell r="C2878" t="str">
            <v>845.99</v>
          </cell>
          <cell r="E2878" t="str">
            <v>841.61</v>
          </cell>
        </row>
        <row r="2879">
          <cell r="C2879" t="str">
            <v>846.21</v>
          </cell>
          <cell r="E2879" t="str">
            <v>841.62</v>
          </cell>
        </row>
        <row r="2880">
          <cell r="C2880" t="str">
            <v>846.21</v>
          </cell>
          <cell r="E2880" t="str">
            <v>841.62</v>
          </cell>
        </row>
        <row r="2881">
          <cell r="C2881" t="str">
            <v>846.21</v>
          </cell>
          <cell r="E2881" t="str">
            <v>841.62</v>
          </cell>
        </row>
        <row r="2882">
          <cell r="C2882" t="str">
            <v>846.22</v>
          </cell>
          <cell r="E2882" t="str">
            <v>841.69</v>
          </cell>
        </row>
        <row r="2883">
          <cell r="C2883" t="str">
            <v>846.29</v>
          </cell>
          <cell r="E2883" t="str">
            <v>841.69</v>
          </cell>
        </row>
        <row r="2884">
          <cell r="C2884" t="str">
            <v>846.29</v>
          </cell>
          <cell r="E2884" t="str">
            <v>842.81</v>
          </cell>
        </row>
        <row r="2885">
          <cell r="C2885" t="str">
            <v>846.29</v>
          </cell>
          <cell r="E2885" t="str">
            <v>842.81</v>
          </cell>
        </row>
        <row r="2886">
          <cell r="C2886" t="str">
            <v>846.29</v>
          </cell>
          <cell r="E2886" t="str">
            <v>842.82</v>
          </cell>
        </row>
        <row r="2887">
          <cell r="C2887" t="str">
            <v>846.91</v>
          </cell>
          <cell r="E2887" t="str">
            <v>842.82</v>
          </cell>
        </row>
        <row r="2888">
          <cell r="C2888" t="str">
            <v>846.92</v>
          </cell>
          <cell r="E2888" t="str">
            <v>842.82</v>
          </cell>
        </row>
        <row r="2889">
          <cell r="C2889" t="str">
            <v>846.92</v>
          </cell>
          <cell r="E2889" t="str">
            <v>842.89</v>
          </cell>
        </row>
        <row r="2890">
          <cell r="C2890" t="str">
            <v>846.92</v>
          </cell>
          <cell r="E2890" t="str">
            <v>842.89</v>
          </cell>
        </row>
        <row r="2891">
          <cell r="C2891" t="str">
            <v>846.92</v>
          </cell>
          <cell r="E2891" t="str">
            <v>842.89</v>
          </cell>
        </row>
        <row r="2892">
          <cell r="C2892" t="str">
            <v>846.93</v>
          </cell>
          <cell r="E2892" t="str">
            <v>845.11</v>
          </cell>
        </row>
        <row r="2893">
          <cell r="C2893" t="str">
            <v>846.94</v>
          </cell>
          <cell r="E2893" t="str">
            <v>845.11</v>
          </cell>
        </row>
        <row r="2894">
          <cell r="C2894" t="str">
            <v>846.99</v>
          </cell>
          <cell r="E2894" t="str">
            <v>845.11</v>
          </cell>
        </row>
        <row r="2895">
          <cell r="C2895" t="str">
            <v>846.99</v>
          </cell>
          <cell r="E2895" t="str">
            <v>845.21</v>
          </cell>
        </row>
        <row r="2896">
          <cell r="C2896" t="str">
            <v>841.11</v>
          </cell>
          <cell r="E2896" t="str">
            <v>845.22</v>
          </cell>
        </row>
        <row r="2897">
          <cell r="C2897" t="str">
            <v>841.12</v>
          </cell>
          <cell r="E2897" t="str">
            <v>845.23</v>
          </cell>
        </row>
        <row r="2898">
          <cell r="C2898" t="str">
            <v>841.12</v>
          </cell>
          <cell r="E2898" t="str">
            <v>845.22</v>
          </cell>
        </row>
        <row r="2899">
          <cell r="C2899" t="str">
            <v>841.12</v>
          </cell>
          <cell r="E2899" t="str">
            <v>845.23</v>
          </cell>
        </row>
        <row r="2900">
          <cell r="C2900" t="str">
            <v>841.19</v>
          </cell>
          <cell r="E2900" t="str">
            <v>845.61</v>
          </cell>
        </row>
        <row r="2901">
          <cell r="C2901" t="str">
            <v>841.19</v>
          </cell>
          <cell r="E2901" t="str">
            <v>845.63</v>
          </cell>
        </row>
        <row r="2902">
          <cell r="C2902" t="str">
            <v>841.19</v>
          </cell>
          <cell r="E2902" t="str">
            <v>845.81</v>
          </cell>
        </row>
        <row r="2903">
          <cell r="C2903" t="str">
            <v>841.19</v>
          </cell>
          <cell r="E2903" t="str">
            <v>845.87</v>
          </cell>
        </row>
        <row r="2904">
          <cell r="C2904" t="str">
            <v>842.11</v>
          </cell>
          <cell r="E2904" t="str">
            <v>845.87</v>
          </cell>
        </row>
        <row r="2905">
          <cell r="C2905" t="str">
            <v>842.11</v>
          </cell>
          <cell r="E2905" t="str">
            <v>845.87</v>
          </cell>
        </row>
        <row r="2906">
          <cell r="C2906" t="str">
            <v>842.11</v>
          </cell>
          <cell r="E2906" t="str">
            <v>845.89</v>
          </cell>
        </row>
        <row r="2907">
          <cell r="C2907" t="str">
            <v>842.11</v>
          </cell>
          <cell r="E2907" t="str">
            <v>845.89</v>
          </cell>
        </row>
        <row r="2908">
          <cell r="C2908" t="str">
            <v>842.19</v>
          </cell>
          <cell r="E2908" t="str">
            <v>845.89</v>
          </cell>
        </row>
        <row r="2909">
          <cell r="C2909" t="str">
            <v>842.19</v>
          </cell>
          <cell r="E2909" t="str">
            <v>845.89</v>
          </cell>
        </row>
        <row r="2910">
          <cell r="C2910" t="str">
            <v>842.19</v>
          </cell>
          <cell r="E2910" t="str">
            <v>845.51</v>
          </cell>
        </row>
        <row r="2911">
          <cell r="C2911" t="str">
            <v>842.19</v>
          </cell>
          <cell r="E2911" t="str">
            <v>845.52</v>
          </cell>
        </row>
        <row r="2912">
          <cell r="C2912" t="str">
            <v>841.21</v>
          </cell>
          <cell r="E2912" t="str">
            <v>845.52</v>
          </cell>
        </row>
        <row r="2913">
          <cell r="C2913" t="str">
            <v>841.22</v>
          </cell>
          <cell r="E2913" t="str">
            <v>845.52</v>
          </cell>
        </row>
        <row r="2914">
          <cell r="C2914" t="str">
            <v>841.22</v>
          </cell>
          <cell r="E2914" t="str">
            <v>846.11</v>
          </cell>
        </row>
        <row r="2915">
          <cell r="C2915" t="str">
            <v>841.23</v>
          </cell>
          <cell r="E2915" t="str">
            <v>846.11</v>
          </cell>
        </row>
        <row r="2916">
          <cell r="C2916" t="str">
            <v>841.23</v>
          </cell>
          <cell r="E2916" t="str">
            <v>846.12</v>
          </cell>
        </row>
        <row r="2917">
          <cell r="C2917" t="str">
            <v>841.23</v>
          </cell>
          <cell r="E2917" t="str">
            <v>846.12</v>
          </cell>
        </row>
        <row r="2918">
          <cell r="C2918" t="str">
            <v>841.23</v>
          </cell>
          <cell r="E2918" t="str">
            <v>846.12</v>
          </cell>
        </row>
        <row r="2919">
          <cell r="C2919" t="str">
            <v>841.3</v>
          </cell>
          <cell r="E2919" t="str">
            <v>846.12</v>
          </cell>
        </row>
        <row r="2920">
          <cell r="C2920" t="str">
            <v>841.3</v>
          </cell>
          <cell r="E2920" t="str">
            <v>846.12</v>
          </cell>
        </row>
        <row r="2921">
          <cell r="C2921" t="str">
            <v>841.3</v>
          </cell>
          <cell r="E2921" t="str">
            <v>846.13</v>
          </cell>
        </row>
        <row r="2922">
          <cell r="C2922" t="str">
            <v>841.3</v>
          </cell>
          <cell r="E2922" t="str">
            <v>846.13</v>
          </cell>
        </row>
        <row r="2923">
          <cell r="C2923" t="str">
            <v>841.4</v>
          </cell>
          <cell r="E2923" t="str">
            <v>846.13</v>
          </cell>
        </row>
        <row r="2924">
          <cell r="C2924" t="str">
            <v>841.4</v>
          </cell>
          <cell r="E2924" t="str">
            <v>846.14</v>
          </cell>
        </row>
        <row r="2925">
          <cell r="C2925" t="str">
            <v>841.4</v>
          </cell>
          <cell r="E2925" t="str">
            <v>846.19</v>
          </cell>
        </row>
        <row r="2926">
          <cell r="C2926" t="str">
            <v>841.4</v>
          </cell>
          <cell r="E2926" t="str">
            <v>846.19</v>
          </cell>
        </row>
        <row r="2927">
          <cell r="C2927" t="str">
            <v>842.21</v>
          </cell>
          <cell r="E2927" t="str">
            <v>775.85</v>
          </cell>
        </row>
        <row r="2928">
          <cell r="C2928" t="str">
            <v>842.21</v>
          </cell>
          <cell r="E2928" t="str">
            <v>658.31</v>
          </cell>
        </row>
        <row r="2929">
          <cell r="C2929" t="str">
            <v>842.21</v>
          </cell>
          <cell r="E2929" t="str">
            <v>658.32</v>
          </cell>
        </row>
        <row r="2930">
          <cell r="C2930" t="str">
            <v>842.21</v>
          </cell>
          <cell r="E2930" t="str">
            <v>658.33</v>
          </cell>
        </row>
        <row r="2931">
          <cell r="C2931" t="str">
            <v>842.22</v>
          </cell>
          <cell r="E2931" t="str">
            <v>658.39</v>
          </cell>
        </row>
        <row r="2932">
          <cell r="C2932" t="str">
            <v>842.22</v>
          </cell>
          <cell r="E2932" t="str">
            <v>658.41</v>
          </cell>
        </row>
        <row r="2933">
          <cell r="C2933" t="str">
            <v>842.22</v>
          </cell>
          <cell r="E2933" t="str">
            <v>658.42</v>
          </cell>
        </row>
        <row r="2934">
          <cell r="C2934" t="str">
            <v>842.22</v>
          </cell>
          <cell r="E2934" t="str">
            <v>658.43</v>
          </cell>
        </row>
        <row r="2935">
          <cell r="C2935" t="str">
            <v>842.3</v>
          </cell>
          <cell r="E2935" t="str">
            <v>658.43</v>
          </cell>
        </row>
        <row r="2936">
          <cell r="C2936" t="str">
            <v>842.3</v>
          </cell>
          <cell r="E2936" t="str">
            <v>658.42</v>
          </cell>
        </row>
        <row r="2937">
          <cell r="C2937" t="str">
            <v>842.3</v>
          </cell>
          <cell r="E2937" t="str">
            <v>658.43</v>
          </cell>
        </row>
        <row r="2938">
          <cell r="C2938" t="str">
            <v>842.3</v>
          </cell>
          <cell r="E2938" t="str">
            <v>658.43</v>
          </cell>
        </row>
        <row r="2939">
          <cell r="C2939" t="str">
            <v>842.4</v>
          </cell>
          <cell r="E2939" t="str">
            <v>658.44</v>
          </cell>
        </row>
        <row r="2940">
          <cell r="C2940" t="str">
            <v>842.4</v>
          </cell>
          <cell r="E2940" t="str">
            <v>658.45</v>
          </cell>
        </row>
        <row r="2941">
          <cell r="C2941" t="str">
            <v>842.4</v>
          </cell>
          <cell r="E2941" t="str">
            <v>658.46</v>
          </cell>
        </row>
        <row r="2942">
          <cell r="C2942" t="str">
            <v>842.4</v>
          </cell>
          <cell r="E2942" t="str">
            <v>658.46</v>
          </cell>
        </row>
        <row r="2943">
          <cell r="C2943" t="str">
            <v>842.4</v>
          </cell>
          <cell r="E2943" t="str">
            <v>658.47</v>
          </cell>
        </row>
        <row r="2944">
          <cell r="C2944" t="str">
            <v>842.5</v>
          </cell>
          <cell r="E2944" t="str">
            <v>658.47</v>
          </cell>
        </row>
        <row r="2945">
          <cell r="C2945" t="str">
            <v>842.5</v>
          </cell>
          <cell r="E2945" t="str">
            <v>658.48</v>
          </cell>
        </row>
        <row r="2946">
          <cell r="C2946" t="str">
            <v>842.5</v>
          </cell>
          <cell r="E2946" t="str">
            <v>658.48</v>
          </cell>
        </row>
        <row r="2947">
          <cell r="C2947" t="str">
            <v>842.5</v>
          </cell>
          <cell r="E2947" t="str">
            <v>658.51</v>
          </cell>
        </row>
        <row r="2948">
          <cell r="C2948" t="str">
            <v>842.6</v>
          </cell>
          <cell r="E2948" t="str">
            <v>658.51</v>
          </cell>
        </row>
        <row r="2949">
          <cell r="C2949" t="str">
            <v>842.6</v>
          </cell>
          <cell r="E2949" t="str">
            <v>658.51</v>
          </cell>
        </row>
        <row r="2950">
          <cell r="C2950" t="str">
            <v>842.6</v>
          </cell>
          <cell r="E2950" t="str">
            <v>658.51</v>
          </cell>
        </row>
        <row r="2951">
          <cell r="C2951" t="str">
            <v>842.6</v>
          </cell>
          <cell r="E2951" t="str">
            <v>658.51</v>
          </cell>
        </row>
        <row r="2952">
          <cell r="C2952" t="str">
            <v>841.59</v>
          </cell>
          <cell r="E2952" t="str">
            <v>658.52</v>
          </cell>
        </row>
        <row r="2953">
          <cell r="C2953" t="str">
            <v>841.51</v>
          </cell>
          <cell r="E2953" t="str">
            <v>658.52</v>
          </cell>
        </row>
        <row r="2954">
          <cell r="C2954" t="str">
            <v>841.59</v>
          </cell>
          <cell r="E2954" t="str">
            <v>658.59</v>
          </cell>
        </row>
        <row r="2955">
          <cell r="C2955" t="str">
            <v>841.59</v>
          </cell>
          <cell r="E2955" t="str">
            <v>658.59</v>
          </cell>
        </row>
        <row r="2956">
          <cell r="C2956" t="str">
            <v>842.7</v>
          </cell>
          <cell r="E2956" t="str">
            <v>658.59</v>
          </cell>
        </row>
        <row r="2957">
          <cell r="C2957" t="str">
            <v>842.7</v>
          </cell>
          <cell r="E2957" t="str">
            <v>658.59</v>
          </cell>
        </row>
        <row r="2958">
          <cell r="C2958" t="str">
            <v>842.7</v>
          </cell>
          <cell r="E2958" t="str">
            <v>658.11</v>
          </cell>
        </row>
        <row r="2959">
          <cell r="C2959" t="str">
            <v>842.7</v>
          </cell>
          <cell r="E2959" t="str">
            <v>658.12</v>
          </cell>
        </row>
        <row r="2960">
          <cell r="C2960" t="str">
            <v>842.7</v>
          </cell>
          <cell r="E2960" t="str">
            <v>658.13</v>
          </cell>
        </row>
        <row r="2961">
          <cell r="C2961" t="str">
            <v>841.61</v>
          </cell>
          <cell r="E2961" t="str">
            <v>658.13</v>
          </cell>
        </row>
        <row r="2962">
          <cell r="C2962" t="str">
            <v>841.61</v>
          </cell>
          <cell r="E2962" t="str">
            <v>658.13</v>
          </cell>
        </row>
        <row r="2963">
          <cell r="C2963" t="str">
            <v>841.62</v>
          </cell>
          <cell r="E2963" t="str">
            <v>658.19</v>
          </cell>
        </row>
        <row r="2964">
          <cell r="C2964" t="str">
            <v>841.62</v>
          </cell>
          <cell r="E2964" t="str">
            <v>658.21</v>
          </cell>
        </row>
        <row r="2965">
          <cell r="C2965" t="str">
            <v>841.62</v>
          </cell>
          <cell r="E2965" t="str">
            <v>658.21</v>
          </cell>
        </row>
        <row r="2966">
          <cell r="C2966" t="str">
            <v>841.69</v>
          </cell>
          <cell r="E2966" t="str">
            <v>658.22</v>
          </cell>
        </row>
        <row r="2967">
          <cell r="C2967" t="str">
            <v>841.69</v>
          </cell>
          <cell r="E2967" t="str">
            <v>658.22</v>
          </cell>
        </row>
        <row r="2968">
          <cell r="C2968" t="str">
            <v>841.69</v>
          </cell>
          <cell r="E2968" t="str">
            <v>658.23</v>
          </cell>
        </row>
        <row r="2969">
          <cell r="C2969" t="str">
            <v>842.81</v>
          </cell>
          <cell r="E2969" t="str">
            <v>658.24</v>
          </cell>
        </row>
        <row r="2970">
          <cell r="C2970" t="str">
            <v>842.81</v>
          </cell>
          <cell r="E2970" t="str">
            <v>658.29</v>
          </cell>
        </row>
        <row r="2971">
          <cell r="C2971" t="str">
            <v>842.82</v>
          </cell>
          <cell r="E2971" t="str">
            <v>658.29</v>
          </cell>
        </row>
        <row r="2972">
          <cell r="C2972" t="str">
            <v>842.82</v>
          </cell>
          <cell r="E2972" t="str">
            <v>658.92</v>
          </cell>
        </row>
        <row r="2973">
          <cell r="C2973" t="str">
            <v>842.82</v>
          </cell>
          <cell r="E2973" t="str">
            <v>658.93</v>
          </cell>
        </row>
        <row r="2974">
          <cell r="C2974" t="str">
            <v>842.89</v>
          </cell>
          <cell r="E2974" t="str">
            <v>658.93</v>
          </cell>
        </row>
        <row r="2975">
          <cell r="C2975" t="str">
            <v>842.89</v>
          </cell>
          <cell r="E2975" t="str">
            <v>658.99</v>
          </cell>
        </row>
        <row r="2976">
          <cell r="C2976" t="str">
            <v>842.89</v>
          </cell>
          <cell r="E2976" t="str">
            <v>269.01</v>
          </cell>
        </row>
        <row r="2977">
          <cell r="C2977" t="str">
            <v>845.11</v>
          </cell>
          <cell r="E2977" t="str">
            <v>269.02</v>
          </cell>
        </row>
        <row r="2978">
          <cell r="C2978" t="str">
            <v>845.11</v>
          </cell>
          <cell r="E2978" t="str">
            <v>269.02</v>
          </cell>
        </row>
        <row r="2979">
          <cell r="C2979" t="str">
            <v>845.11</v>
          </cell>
          <cell r="E2979" t="str">
            <v>851.11</v>
          </cell>
        </row>
        <row r="2980">
          <cell r="C2980" t="str">
            <v>845.11</v>
          </cell>
          <cell r="E2980" t="str">
            <v>851.31</v>
          </cell>
        </row>
        <row r="2981">
          <cell r="C2981" t="str">
            <v>845.21</v>
          </cell>
          <cell r="E2981" t="str">
            <v>851.31</v>
          </cell>
        </row>
        <row r="2982">
          <cell r="C2982" t="str">
            <v>845.22</v>
          </cell>
          <cell r="E2982" t="str">
            <v>851.21</v>
          </cell>
        </row>
        <row r="2983">
          <cell r="C2983" t="str">
            <v>845.23</v>
          </cell>
          <cell r="E2983" t="str">
            <v>851.23</v>
          </cell>
        </row>
        <row r="2984">
          <cell r="C2984" t="str">
            <v>845.22</v>
          </cell>
          <cell r="E2984" t="str">
            <v>851.32</v>
          </cell>
        </row>
        <row r="2985">
          <cell r="C2985" t="str">
            <v>845.23</v>
          </cell>
          <cell r="E2985" t="str">
            <v>851.32</v>
          </cell>
        </row>
        <row r="2986">
          <cell r="C2986" t="str">
            <v>845.61</v>
          </cell>
          <cell r="E2986" t="str">
            <v>851.32</v>
          </cell>
        </row>
        <row r="2987">
          <cell r="C2987" t="str">
            <v>845.63</v>
          </cell>
          <cell r="E2987" t="str">
            <v>851.22</v>
          </cell>
        </row>
        <row r="2988">
          <cell r="C2988" t="str">
            <v>845.81</v>
          </cell>
          <cell r="E2988" t="str">
            <v>851.24</v>
          </cell>
        </row>
        <row r="2989">
          <cell r="C2989" t="str">
            <v>845.87</v>
          </cell>
          <cell r="E2989" t="str">
            <v>851.41</v>
          </cell>
        </row>
        <row r="2990">
          <cell r="C2990" t="str">
            <v>845.87</v>
          </cell>
          <cell r="E2990" t="str">
            <v>851.15</v>
          </cell>
        </row>
        <row r="2991">
          <cell r="C2991" t="str">
            <v>845.87</v>
          </cell>
          <cell r="E2991" t="str">
            <v>851.48</v>
          </cell>
        </row>
        <row r="2992">
          <cell r="C2992" t="str">
            <v>845.87</v>
          </cell>
          <cell r="E2992" t="str">
            <v>851.48</v>
          </cell>
        </row>
        <row r="2993">
          <cell r="C2993" t="str">
            <v>845.89</v>
          </cell>
          <cell r="E2993" t="str">
            <v>851.48</v>
          </cell>
        </row>
        <row r="2994">
          <cell r="C2994" t="str">
            <v>845.89</v>
          </cell>
          <cell r="E2994" t="str">
            <v>851.48</v>
          </cell>
        </row>
        <row r="2995">
          <cell r="C2995" t="str">
            <v>845.89</v>
          </cell>
          <cell r="E2995" t="str">
            <v>851.25</v>
          </cell>
        </row>
        <row r="2996">
          <cell r="C2996" t="str">
            <v>845.89</v>
          </cell>
          <cell r="E2996" t="str">
            <v>851.51</v>
          </cell>
        </row>
        <row r="2997">
          <cell r="C2997" t="str">
            <v>845.51</v>
          </cell>
          <cell r="E2997" t="str">
            <v>851.52</v>
          </cell>
        </row>
        <row r="2998">
          <cell r="C2998" t="str">
            <v>845.52</v>
          </cell>
          <cell r="E2998" t="str">
            <v>851.49</v>
          </cell>
        </row>
        <row r="2999">
          <cell r="C2999" t="str">
            <v>845.52</v>
          </cell>
          <cell r="E2999" t="str">
            <v>851.59</v>
          </cell>
        </row>
        <row r="3000">
          <cell r="C3000" t="str">
            <v>845.52</v>
          </cell>
          <cell r="E3000" t="str">
            <v>851.7</v>
          </cell>
        </row>
        <row r="3001">
          <cell r="C3001" t="str">
            <v>846.11</v>
          </cell>
          <cell r="E3001" t="str">
            <v>851.9</v>
          </cell>
        </row>
        <row r="3002">
          <cell r="C3002" t="str">
            <v>846.11</v>
          </cell>
          <cell r="E3002" t="str">
            <v>851.9</v>
          </cell>
        </row>
        <row r="3003">
          <cell r="C3003" t="str">
            <v>846.11</v>
          </cell>
          <cell r="E3003" t="str">
            <v>851.9</v>
          </cell>
        </row>
        <row r="3004">
          <cell r="C3004" t="str">
            <v>846.12</v>
          </cell>
          <cell r="E3004" t="str">
            <v>851.9</v>
          </cell>
        </row>
        <row r="3005">
          <cell r="C3005" t="str">
            <v>846.12</v>
          </cell>
          <cell r="E3005" t="str">
            <v>657.61</v>
          </cell>
        </row>
        <row r="3006">
          <cell r="C3006" t="str">
            <v>846.12</v>
          </cell>
          <cell r="E3006" t="str">
            <v>657.62</v>
          </cell>
        </row>
        <row r="3007">
          <cell r="C3007" t="str">
            <v>846.12</v>
          </cell>
          <cell r="E3007" t="str">
            <v>848.42</v>
          </cell>
        </row>
        <row r="3008">
          <cell r="C3008" t="str">
            <v>846.12</v>
          </cell>
          <cell r="E3008" t="str">
            <v>848.43</v>
          </cell>
        </row>
        <row r="3009">
          <cell r="C3009" t="str">
            <v>846.13</v>
          </cell>
          <cell r="E3009" t="str">
            <v>848.43</v>
          </cell>
        </row>
        <row r="3010">
          <cell r="C3010" t="str">
            <v>846.13</v>
          </cell>
          <cell r="E3010" t="str">
            <v>848.44</v>
          </cell>
        </row>
        <row r="3011">
          <cell r="C3011" t="str">
            <v>846.13</v>
          </cell>
          <cell r="E3011" t="str">
            <v>848.45</v>
          </cell>
        </row>
        <row r="3012">
          <cell r="C3012" t="str">
            <v>846.14</v>
          </cell>
          <cell r="E3012" t="str">
            <v>848.49</v>
          </cell>
        </row>
        <row r="3013">
          <cell r="C3013" t="str">
            <v>846.19</v>
          </cell>
          <cell r="E3013" t="str">
            <v>848.48</v>
          </cell>
        </row>
        <row r="3014">
          <cell r="C3014" t="str">
            <v>846.19</v>
          </cell>
          <cell r="E3014" t="str">
            <v>899.41</v>
          </cell>
        </row>
        <row r="3015">
          <cell r="C3015" t="str">
            <v>775.85</v>
          </cell>
          <cell r="E3015" t="str">
            <v>899.41</v>
          </cell>
        </row>
        <row r="3016">
          <cell r="C3016" t="str">
            <v>658.31</v>
          </cell>
          <cell r="E3016" t="str">
            <v>899.41</v>
          </cell>
          <cell r="F3016" t="str">
            <v>82127 Sleeping bags</v>
          </cell>
        </row>
        <row r="3017">
          <cell r="C3017" t="str">
            <v>658.32</v>
          </cell>
          <cell r="E3017" t="str">
            <v>899.42</v>
          </cell>
          <cell r="F3017" t="str">
            <v>82129 Articles of bedding, n.e.s., including cushions, quilts and pillows</v>
          </cell>
        </row>
        <row r="3018">
          <cell r="C3018" t="str">
            <v>658.33</v>
          </cell>
          <cell r="E3018" t="str">
            <v>899.49</v>
          </cell>
          <cell r="F3018" t="str">
            <v>82131 Furniture, n.e.s., of metal, of a kind used in offices</v>
          </cell>
        </row>
        <row r="3019">
          <cell r="C3019" t="str">
            <v>658.39</v>
          </cell>
          <cell r="E3019" t="str">
            <v>899.49</v>
          </cell>
          <cell r="F3019" t="str">
            <v>82139 Furniture, n.e.s., of metal, other than of a kind used in offices</v>
          </cell>
        </row>
        <row r="3020">
          <cell r="C3020" t="str">
            <v>658.41</v>
          </cell>
          <cell r="E3020" t="str">
            <v>899.92</v>
          </cell>
          <cell r="F3020" t="str">
            <v>82151 Furniture, n.e.s., of wood, of a kind used in offices</v>
          </cell>
        </row>
        <row r="3021">
          <cell r="C3021" t="str">
            <v>658.42</v>
          </cell>
          <cell r="E3021" t="str">
            <v>899.21</v>
          </cell>
          <cell r="F3021" t="str">
            <v>82153 Furniture, n.e.s., of wood, of a kind used in kitchens</v>
          </cell>
        </row>
        <row r="3022">
          <cell r="C3022" t="str">
            <v>658.43</v>
          </cell>
          <cell r="E3022" t="str">
            <v>899.29</v>
          </cell>
          <cell r="F3022" t="str">
            <v>82159 Furniture, n.e.s., of wood, n.e.s. (other than of a kind used in offices, kitchens, or bedrooms)</v>
          </cell>
        </row>
        <row r="3023">
          <cell r="C3023" t="str">
            <v>658.43</v>
          </cell>
          <cell r="E3023" t="str">
            <v>899.94</v>
          </cell>
          <cell r="F3023" t="str">
            <v>82171 Furniture, n.e.s., of plastics</v>
          </cell>
        </row>
        <row r="3024">
          <cell r="C3024" t="str">
            <v>658.42</v>
          </cell>
          <cell r="E3024" t="str">
            <v>899.95</v>
          </cell>
          <cell r="F3024" t="str">
            <v>82155 Furniture, n.e.s., of wood, of a kind used in bedrooms</v>
          </cell>
        </row>
        <row r="3025">
          <cell r="C3025" t="str">
            <v>658.43</v>
          </cell>
          <cell r="E3025" t="str">
            <v>899.95</v>
          </cell>
          <cell r="F3025" t="str">
            <v>82179 Furniture, n.e.s., of materials other than of metal, wood or plastics</v>
          </cell>
        </row>
        <row r="3026">
          <cell r="C3026" t="str">
            <v>658.43</v>
          </cell>
          <cell r="E3026" t="str">
            <v>899.95</v>
          </cell>
          <cell r="F3026" t="str">
            <v>82180 Parts of furniture, n.e.s., of metal, wood and other materials</v>
          </cell>
        </row>
        <row r="3027">
          <cell r="C3027" t="str">
            <v>658.44</v>
          </cell>
          <cell r="E3027" t="str">
            <v>899.95</v>
          </cell>
          <cell r="F3027" t="str">
            <v>83111 Handbags, outer surface of leather, of composition leather or of patent leather</v>
          </cell>
        </row>
        <row r="3028">
          <cell r="C3028" t="str">
            <v>658.45</v>
          </cell>
          <cell r="E3028" t="str">
            <v>661.31</v>
          </cell>
          <cell r="F3028" t="str">
            <v>83112 Handbags with outer surface of sheeting of plastics or of textile materials</v>
          </cell>
        </row>
        <row r="3029">
          <cell r="C3029" t="str">
            <v>658.46</v>
          </cell>
          <cell r="E3029" t="str">
            <v>661.33</v>
          </cell>
          <cell r="F3029" t="str">
            <v>83119 Handbags, n.e.s.</v>
          </cell>
        </row>
        <row r="3030">
          <cell r="C3030" t="str">
            <v>658.46</v>
          </cell>
          <cell r="E3030" t="str">
            <v>661.34</v>
          </cell>
          <cell r="F3030" t="str">
            <v>83121 Trunks, suitcases, vanity cases, executive cases, briefcases, school satchels etc., with outer surface of leather, or of composition or patent leather</v>
          </cell>
        </row>
        <row r="3031">
          <cell r="C3031" t="str">
            <v>658.46</v>
          </cell>
          <cell r="E3031" t="str">
            <v>661.35</v>
          </cell>
          <cell r="F3031" t="str">
            <v>83122 Trunks, suitcases, vanity cases, executive cases, briefcases, school satchels etc., with outer surface of plastics or of textile materials</v>
          </cell>
        </row>
        <row r="3032">
          <cell r="C3032" t="str">
            <v>658.47</v>
          </cell>
          <cell r="E3032" t="str">
            <v>661.35</v>
          </cell>
          <cell r="F3032" t="str">
            <v>83129 Trunks, suitcases, vanity cases, executive cases, briefcases, school satchels etc., with outer surface of materials, n.e.s.</v>
          </cell>
        </row>
        <row r="3033">
          <cell r="C3033" t="str">
            <v>658.47</v>
          </cell>
          <cell r="E3033" t="str">
            <v>661.36</v>
          </cell>
          <cell r="F3033" t="str">
            <v>83130 Travel sets for personal toilet, sewing or shoe or clothes cleaning</v>
          </cell>
        </row>
        <row r="3034">
          <cell r="C3034" t="str">
            <v>658.48</v>
          </cell>
          <cell r="E3034" t="str">
            <v>661.39</v>
          </cell>
          <cell r="F3034" t="str">
            <v>83191 Articles (wallets and other cases) of a kind normally carried in the pocket or handbag</v>
          </cell>
        </row>
        <row r="3035">
          <cell r="C3035" t="str">
            <v>658.48</v>
          </cell>
          <cell r="E3035" t="str">
            <v>661.39</v>
          </cell>
          <cell r="F3035" t="str">
            <v>83199 Binocular cases, camera cases, musical instrument cases, etc. of leather, plastic sheeting, textiles, etc., n.e.s.</v>
          </cell>
        </row>
        <row r="3036">
          <cell r="C3036" t="str">
            <v>658.48</v>
          </cell>
          <cell r="E3036" t="str">
            <v>661.39</v>
          </cell>
          <cell r="F3036" t="str">
            <v>84111 Overcoats, raincoats, carcoats, capes, and similar articles of woven wool or fine animal hair, men's or boys'</v>
          </cell>
        </row>
        <row r="3037">
          <cell r="C3037" t="str">
            <v>658.51</v>
          </cell>
          <cell r="E3037" t="str">
            <v>661.32</v>
          </cell>
          <cell r="F3037" t="str">
            <v>84112 Overcoats, raincoats, carcoats, capes, and similar articles of woven textile materials other than wool or fine animal hair, men's or boys'</v>
          </cell>
        </row>
        <row r="3038">
          <cell r="C3038" t="str">
            <v>658.51</v>
          </cell>
          <cell r="E3038" t="str">
            <v>663.11</v>
          </cell>
          <cell r="F3038" t="str">
            <v>84119 Anoraks (including ski-jackets), windbreakers and similar articles of woven textile materials, men's or boys'</v>
          </cell>
        </row>
        <row r="3039">
          <cell r="C3039" t="str">
            <v>658.51</v>
          </cell>
          <cell r="E3039" t="str">
            <v>663.12</v>
          </cell>
          <cell r="F3039" t="str">
            <v>84121 Suits of woven wool or fine animal hair, men's or boys'</v>
          </cell>
        </row>
        <row r="3040">
          <cell r="C3040" t="str">
            <v>658.51</v>
          </cell>
          <cell r="E3040" t="str">
            <v>663.12</v>
          </cell>
          <cell r="F3040" t="str">
            <v>84122 Suits of woven textile materials other than wool or fine animal hair, men's or boys'</v>
          </cell>
        </row>
        <row r="3041">
          <cell r="C3041" t="str">
            <v>658.51</v>
          </cell>
          <cell r="E3041" t="str">
            <v>663.12</v>
          </cell>
          <cell r="F3041" t="str">
            <v>84123 Ensembles of woven textile materials, men's or boys'</v>
          </cell>
        </row>
        <row r="3042">
          <cell r="C3042" t="str">
            <v>658.51</v>
          </cell>
          <cell r="E3042" t="str">
            <v>663.13</v>
          </cell>
          <cell r="F3042" t="str">
            <v>84130 Jackets (suit-type) and blazers of woven textile materials, men's or boys'</v>
          </cell>
        </row>
        <row r="3043">
          <cell r="C3043" t="str">
            <v>658.52</v>
          </cell>
          <cell r="E3043" t="str">
            <v>663.21</v>
          </cell>
          <cell r="F3043" t="str">
            <v>84140 Trousers, bib and brace overalls, breeches and shorts of woven textile materials, men's or boys'</v>
          </cell>
        </row>
        <row r="3044">
          <cell r="C3044" t="str">
            <v>658.52</v>
          </cell>
          <cell r="E3044" t="str">
            <v>663.22</v>
          </cell>
          <cell r="F3044" t="str">
            <v>84151 Shirts of woven cotton materials, men's or boys'</v>
          </cell>
        </row>
        <row r="3045">
          <cell r="C3045" t="str">
            <v>658.59</v>
          </cell>
          <cell r="E3045" t="str">
            <v>663.29</v>
          </cell>
          <cell r="F3045" t="str">
            <v>84159 Shirts of woven textile materials, other than cotton, men's or boys'</v>
          </cell>
        </row>
        <row r="3046">
          <cell r="C3046" t="str">
            <v>658.59</v>
          </cell>
          <cell r="E3046" t="str">
            <v>663.51</v>
          </cell>
          <cell r="F3046" t="str">
            <v>84161 Underpants and briefs of woven textile materials, men's or boys'</v>
          </cell>
        </row>
        <row r="3047">
          <cell r="C3047" t="str">
            <v>658.59</v>
          </cell>
          <cell r="E3047" t="str">
            <v>663.52</v>
          </cell>
          <cell r="F3047" t="str">
            <v>84162 Nightshirts and pajamas of woven textile materials, men's or boys'</v>
          </cell>
        </row>
        <row r="3048">
          <cell r="C3048" t="str">
            <v>658.59</v>
          </cell>
          <cell r="E3048" t="str">
            <v>663.53</v>
          </cell>
          <cell r="F3048" t="str">
            <v>84169 Singlets (undershirts), bathrobes, dressing gowns and similar articles, of woven textile fabrics, men's or boys'</v>
          </cell>
        </row>
        <row r="3049">
          <cell r="C3049" t="str">
            <v>658.11</v>
          </cell>
          <cell r="E3049" t="str">
            <v>661.81</v>
          </cell>
          <cell r="F3049" t="str">
            <v>81317 Nonelectrical lamps and lighting fittings</v>
          </cell>
        </row>
        <row r="3050">
          <cell r="C3050" t="str">
            <v>658.12</v>
          </cell>
          <cell r="E3050" t="str">
            <v>661.81</v>
          </cell>
          <cell r="F3050" t="str">
            <v>81320 Illuminated signs, illuminated nameplates and the like</v>
          </cell>
        </row>
        <row r="3051">
          <cell r="C3051" t="str">
            <v>658.13</v>
          </cell>
          <cell r="E3051" t="str">
            <v>661.82</v>
          </cell>
          <cell r="F3051" t="str">
            <v>81380 Parts of portable electric lamps designed to function on their own energy sources (batteries etc.), other than for motor vehicles, etc.</v>
          </cell>
        </row>
        <row r="3052">
          <cell r="C3052" t="str">
            <v>658.13</v>
          </cell>
          <cell r="E3052" t="str">
            <v>663.31</v>
          </cell>
          <cell r="F3052" t="str">
            <v>81391 Parts n.e.s., of lamps and lighting fittings, n.e.s., and parts of illuminated signs and nameplates, etc., of glass</v>
          </cell>
        </row>
        <row r="3053">
          <cell r="C3053" t="str">
            <v>658.13</v>
          </cell>
          <cell r="E3053" t="str">
            <v>663.31</v>
          </cell>
          <cell r="F3053" t="str">
            <v>81392 Parts n.e.s., of lamps and lighting fittings, n.e.s., and parts of illuminated signs and nameplates, etc., of plastics</v>
          </cell>
        </row>
        <row r="3054">
          <cell r="C3054" t="str">
            <v>658.19</v>
          </cell>
          <cell r="E3054" t="str">
            <v>663.31</v>
          </cell>
          <cell r="F3054" t="str">
            <v>81399 Parts n.e.s., of lamps and lighting fittings, n.e.s., and parts of illuminated signs and nameplates, etc., of materials other than glass or plastics</v>
          </cell>
        </row>
        <row r="3055">
          <cell r="C3055" t="str">
            <v>658.21</v>
          </cell>
          <cell r="E3055" t="str">
            <v>663.32</v>
          </cell>
          <cell r="F3055" t="str">
            <v>82111 Seats of a kind used for aircraft</v>
          </cell>
        </row>
        <row r="3056">
          <cell r="C3056" t="str">
            <v>658.21</v>
          </cell>
          <cell r="E3056" t="str">
            <v>663.32</v>
          </cell>
          <cell r="F3056" t="str">
            <v>82112 Seats of a kind used for motor vehicles</v>
          </cell>
        </row>
        <row r="3057">
          <cell r="C3057" t="str">
            <v>658.21</v>
          </cell>
          <cell r="E3057" t="str">
            <v>663.33</v>
          </cell>
          <cell r="F3057" t="str">
            <v>82113 Seats of cane, osier, bamboo or similar materials</v>
          </cell>
        </row>
        <row r="3058">
          <cell r="C3058" t="str">
            <v>658.22</v>
          </cell>
          <cell r="E3058" t="str">
            <v>663.34</v>
          </cell>
          <cell r="F3058" t="str">
            <v>82114 Swivel seats with variable height adjustment, n.e.s.</v>
          </cell>
        </row>
        <row r="3059">
          <cell r="C3059" t="str">
            <v>658.22</v>
          </cell>
          <cell r="E3059" t="str">
            <v>661.83</v>
          </cell>
          <cell r="F3059" t="str">
            <v>82115 Seats, other than garden seats or camping equipment, convertible into beds</v>
          </cell>
        </row>
        <row r="3060">
          <cell r="C3060" t="str">
            <v>658.22</v>
          </cell>
          <cell r="E3060" t="str">
            <v>661.83</v>
          </cell>
          <cell r="F3060" t="str">
            <v>82116 Seats, n.e.s., with wooden frames</v>
          </cell>
        </row>
        <row r="3061">
          <cell r="C3061" t="str">
            <v>658.23</v>
          </cell>
          <cell r="E3061" t="str">
            <v>661.83</v>
          </cell>
          <cell r="F3061" t="str">
            <v>82117 Seats, n.e.s., with metal frames</v>
          </cell>
        </row>
        <row r="3062">
          <cell r="C3062" t="str">
            <v>658.23</v>
          </cell>
          <cell r="E3062" t="str">
            <v>661.83</v>
          </cell>
          <cell r="F3062" t="str">
            <v>82118 Seats, n.e.s.</v>
          </cell>
        </row>
        <row r="3063">
          <cell r="C3063" t="str">
            <v>658.24</v>
          </cell>
          <cell r="E3063" t="str">
            <v>661.83</v>
          </cell>
          <cell r="F3063" t="str">
            <v>82119 Parts of seats, n.e.s.</v>
          </cell>
        </row>
        <row r="3064">
          <cell r="C3064" t="str">
            <v>658.24</v>
          </cell>
          <cell r="E3064" t="str">
            <v>663.81</v>
          </cell>
          <cell r="F3064" t="str">
            <v>82121 Mattress supports</v>
          </cell>
        </row>
        <row r="3065">
          <cell r="C3065" t="str">
            <v>658.29</v>
          </cell>
          <cell r="E3065" t="str">
            <v>663.81</v>
          </cell>
          <cell r="F3065" t="str">
            <v>82123 Mattresses of cellular rubber or plastics</v>
          </cell>
        </row>
        <row r="3066">
          <cell r="C3066" t="str">
            <v>658.29</v>
          </cell>
          <cell r="E3066" t="str">
            <v>663.81</v>
          </cell>
          <cell r="F3066" t="str">
            <v>82125 Mattresses of materials other than cellular rubber or plastics</v>
          </cell>
        </row>
        <row r="3067">
          <cell r="C3067" t="str">
            <v>658.92</v>
          </cell>
          <cell r="E3067" t="str">
            <v>663.81</v>
          </cell>
          <cell r="F3067" t="str">
            <v>84219 Anoraks (including ski-jackets), windbreakers and similar articles of woven textile materials, women's or girls'</v>
          </cell>
        </row>
        <row r="3068">
          <cell r="C3068" t="str">
            <v>658.93</v>
          </cell>
          <cell r="E3068" t="str">
            <v>663.81</v>
          </cell>
          <cell r="F3068" t="str">
            <v>84221 Suits of woven textile fabrics, women's or girls'</v>
          </cell>
        </row>
        <row r="3069">
          <cell r="C3069" t="str">
            <v>658.93</v>
          </cell>
          <cell r="E3069" t="str">
            <v>663.82</v>
          </cell>
          <cell r="F3069" t="str">
            <v>84222 Ensembles of woven textile fabrics, women's or girls'</v>
          </cell>
        </row>
        <row r="3070">
          <cell r="C3070" t="str">
            <v>658.99</v>
          </cell>
          <cell r="E3070" t="str">
            <v>663.82</v>
          </cell>
          <cell r="F3070" t="str">
            <v>84230 Jackets (suit-type), of woven textile fabrics, women's or girls'</v>
          </cell>
        </row>
        <row r="3071">
          <cell r="C3071" t="str">
            <v>269.01</v>
          </cell>
          <cell r="E3071" t="str">
            <v>663.82</v>
          </cell>
          <cell r="F3071" t="str">
            <v>51381 Maleic anhydride</v>
          </cell>
        </row>
        <row r="3072">
          <cell r="C3072" t="str">
            <v>269.02</v>
          </cell>
          <cell r="E3072" t="str">
            <v>663.35</v>
          </cell>
          <cell r="F3072" t="str">
            <v>51382 Phthalic anhydride</v>
          </cell>
        </row>
        <row r="3073">
          <cell r="C3073" t="str">
            <v>269.02</v>
          </cell>
          <cell r="E3073" t="str">
            <v>663.35</v>
          </cell>
          <cell r="F3073" t="str">
            <v>51383 Dioctyl orthophthalates</v>
          </cell>
        </row>
        <row r="3074">
          <cell r="C3074" t="str">
            <v>851.11</v>
          </cell>
          <cell r="E3074" t="str">
            <v>663.36</v>
          </cell>
        </row>
        <row r="3075">
          <cell r="C3075" t="str">
            <v>851.31</v>
          </cell>
          <cell r="E3075" t="str">
            <v>663.37</v>
          </cell>
        </row>
        <row r="3076">
          <cell r="C3076" t="str">
            <v>851.31</v>
          </cell>
          <cell r="E3076" t="str">
            <v>663.38</v>
          </cell>
        </row>
        <row r="3077">
          <cell r="C3077" t="str">
            <v>851.31</v>
          </cell>
          <cell r="E3077" t="str">
            <v>663.39</v>
          </cell>
        </row>
        <row r="3078">
          <cell r="C3078" t="str">
            <v>851.21</v>
          </cell>
          <cell r="E3078" t="str">
            <v>662.31</v>
          </cell>
        </row>
        <row r="3079">
          <cell r="C3079" t="str">
            <v>851.23</v>
          </cell>
          <cell r="E3079" t="str">
            <v>662.32</v>
          </cell>
        </row>
        <row r="3080">
          <cell r="C3080" t="str">
            <v>851.32</v>
          </cell>
          <cell r="E3080" t="str">
            <v>662.32</v>
          </cell>
        </row>
        <row r="3081">
          <cell r="C3081" t="str">
            <v>851.13</v>
          </cell>
          <cell r="E3081" t="str">
            <v>662.32</v>
          </cell>
        </row>
        <row r="3082">
          <cell r="C3082" t="str">
            <v>851.32</v>
          </cell>
          <cell r="E3082" t="str">
            <v>663.7</v>
          </cell>
        </row>
        <row r="3083">
          <cell r="C3083" t="str">
            <v>851.32</v>
          </cell>
          <cell r="E3083" t="str">
            <v>663.7</v>
          </cell>
        </row>
        <row r="3084">
          <cell r="C3084" t="str">
            <v>851.22</v>
          </cell>
          <cell r="E3084" t="str">
            <v>663.7</v>
          </cell>
        </row>
        <row r="3085">
          <cell r="C3085" t="str">
            <v>851.24</v>
          </cell>
          <cell r="E3085" t="str">
            <v>662.41</v>
          </cell>
        </row>
        <row r="3086">
          <cell r="C3086" t="str">
            <v>851.41</v>
          </cell>
          <cell r="E3086" t="str">
            <v>662.41</v>
          </cell>
        </row>
        <row r="3087">
          <cell r="C3087" t="str">
            <v>851.42</v>
          </cell>
          <cell r="E3087" t="str">
            <v>662.42</v>
          </cell>
        </row>
        <row r="3088">
          <cell r="C3088" t="str">
            <v>851.15</v>
          </cell>
          <cell r="E3088" t="str">
            <v>662.42</v>
          </cell>
        </row>
        <row r="3089">
          <cell r="C3089" t="str">
            <v>851.48</v>
          </cell>
          <cell r="E3089" t="str">
            <v>662.43</v>
          </cell>
        </row>
        <row r="3090">
          <cell r="C3090" t="str">
            <v>851.48</v>
          </cell>
          <cell r="E3090" t="str">
            <v>662.44</v>
          </cell>
        </row>
        <row r="3091">
          <cell r="C3091" t="str">
            <v>851.48</v>
          </cell>
          <cell r="E3091" t="str">
            <v>662.44</v>
          </cell>
        </row>
        <row r="3092">
          <cell r="C3092" t="str">
            <v>851.48</v>
          </cell>
          <cell r="E3092" t="str">
            <v>662.45</v>
          </cell>
        </row>
        <row r="3093">
          <cell r="C3093" t="str">
            <v>851.25</v>
          </cell>
          <cell r="E3093" t="str">
            <v>662.45</v>
          </cell>
        </row>
        <row r="3094">
          <cell r="C3094" t="str">
            <v>851.51</v>
          </cell>
          <cell r="E3094" t="str">
            <v>663.91</v>
          </cell>
        </row>
        <row r="3095">
          <cell r="C3095" t="str">
            <v>851.52</v>
          </cell>
          <cell r="E3095" t="str">
            <v>663.91</v>
          </cell>
        </row>
        <row r="3096">
          <cell r="C3096" t="str">
            <v>851.49</v>
          </cell>
          <cell r="E3096" t="str">
            <v>663.91</v>
          </cell>
        </row>
        <row r="3097">
          <cell r="C3097" t="str">
            <v>851.59</v>
          </cell>
          <cell r="E3097" t="str">
            <v>663.91</v>
          </cell>
        </row>
        <row r="3098">
          <cell r="C3098" t="str">
            <v>851.7</v>
          </cell>
          <cell r="E3098" t="str">
            <v>812.21</v>
          </cell>
        </row>
        <row r="3099">
          <cell r="C3099" t="str">
            <v>851.9</v>
          </cell>
          <cell r="E3099" t="str">
            <v>812.29</v>
          </cell>
        </row>
        <row r="3100">
          <cell r="C3100" t="str">
            <v>851.9</v>
          </cell>
          <cell r="E3100" t="str">
            <v>666.11</v>
          </cell>
        </row>
        <row r="3101">
          <cell r="C3101" t="str">
            <v>851.9</v>
          </cell>
          <cell r="E3101" t="str">
            <v>666.12</v>
          </cell>
        </row>
        <row r="3102">
          <cell r="C3102" t="str">
            <v>851.9</v>
          </cell>
          <cell r="E3102" t="str">
            <v>666.13</v>
          </cell>
        </row>
        <row r="3103">
          <cell r="C3103" t="str">
            <v>657.61</v>
          </cell>
          <cell r="E3103" t="str">
            <v>666.21</v>
          </cell>
          <cell r="F3103" t="str">
            <v>79326 Refrigerated vessels (other than tankers)</v>
          </cell>
        </row>
        <row r="3104">
          <cell r="C3104" t="str">
            <v>657.62</v>
          </cell>
          <cell r="E3104" t="str">
            <v>666.29</v>
          </cell>
          <cell r="F3104" t="str">
            <v>79327 Vessels for the transport of goods (including vessels for the transport of both passengers and goods), n.e.s.</v>
          </cell>
        </row>
        <row r="3105">
          <cell r="C3105" t="str">
            <v>848.41</v>
          </cell>
          <cell r="E3105" t="str">
            <v>663.99</v>
          </cell>
        </row>
        <row r="3106">
          <cell r="C3106" t="str">
            <v>848.42</v>
          </cell>
          <cell r="E3106" t="str">
            <v>663.99</v>
          </cell>
        </row>
        <row r="3107">
          <cell r="C3107" t="str">
            <v>848.43</v>
          </cell>
          <cell r="E3107" t="str">
            <v>664.11</v>
          </cell>
        </row>
        <row r="3108">
          <cell r="C3108" t="str">
            <v>848.43</v>
          </cell>
          <cell r="E3108" t="str">
            <v>664.12</v>
          </cell>
        </row>
        <row r="3109">
          <cell r="C3109" t="str">
            <v>848.44</v>
          </cell>
          <cell r="E3109" t="str">
            <v>664.12</v>
          </cell>
        </row>
        <row r="3110">
          <cell r="C3110" t="str">
            <v>848.45</v>
          </cell>
          <cell r="E3110" t="str">
            <v>664.12</v>
          </cell>
        </row>
        <row r="3111">
          <cell r="C3111" t="str">
            <v>848.49</v>
          </cell>
          <cell r="E3111" t="str">
            <v>664.12</v>
          </cell>
        </row>
        <row r="3112">
          <cell r="C3112" t="str">
            <v>848.49</v>
          </cell>
          <cell r="E3112" t="str">
            <v>664.12</v>
          </cell>
        </row>
        <row r="3113">
          <cell r="C3113" t="str">
            <v>848.48</v>
          </cell>
          <cell r="E3113" t="str">
            <v>664.51</v>
          </cell>
        </row>
        <row r="3114">
          <cell r="C3114" t="str">
            <v>899.41</v>
          </cell>
          <cell r="E3114" t="str">
            <v>664.51</v>
          </cell>
        </row>
        <row r="3115">
          <cell r="C3115" t="str">
            <v>899.41</v>
          </cell>
          <cell r="E3115" t="str">
            <v>664.52</v>
          </cell>
        </row>
        <row r="3116">
          <cell r="C3116" t="str">
            <v>899.41</v>
          </cell>
          <cell r="E3116" t="str">
            <v>664.53</v>
          </cell>
        </row>
        <row r="3117">
          <cell r="C3117" t="str">
            <v>899.42</v>
          </cell>
          <cell r="E3117" t="str">
            <v>664.31</v>
          </cell>
        </row>
        <row r="3118">
          <cell r="C3118" t="str">
            <v>899.49</v>
          </cell>
          <cell r="E3118" t="str">
            <v>664.39</v>
          </cell>
        </row>
        <row r="3119">
          <cell r="C3119" t="str">
            <v>899.49</v>
          </cell>
          <cell r="E3119" t="str">
            <v>664.41</v>
          </cell>
        </row>
        <row r="3120">
          <cell r="C3120" t="str">
            <v>899.49</v>
          </cell>
          <cell r="E3120" t="str">
            <v>664.41</v>
          </cell>
        </row>
        <row r="3121">
          <cell r="C3121" t="str">
            <v>899.92</v>
          </cell>
          <cell r="E3121" t="str">
            <v>664.41</v>
          </cell>
        </row>
        <row r="3122">
          <cell r="C3122" t="str">
            <v>899.21</v>
          </cell>
          <cell r="E3122" t="str">
            <v>664.42</v>
          </cell>
        </row>
        <row r="3123">
          <cell r="C3123" t="str">
            <v>899.29</v>
          </cell>
          <cell r="E3123" t="str">
            <v>664.91</v>
          </cell>
        </row>
        <row r="3124">
          <cell r="C3124" t="str">
            <v>899.94</v>
          </cell>
          <cell r="E3124" t="str">
            <v>664.71</v>
          </cell>
        </row>
        <row r="3125">
          <cell r="C3125" t="str">
            <v>899.95</v>
          </cell>
          <cell r="E3125" t="str">
            <v>664.71</v>
          </cell>
        </row>
        <row r="3126">
          <cell r="C3126" t="str">
            <v>899.95</v>
          </cell>
          <cell r="E3126" t="str">
            <v>664.72</v>
          </cell>
        </row>
        <row r="3127">
          <cell r="C3127" t="str">
            <v>899.95</v>
          </cell>
          <cell r="E3127" t="str">
            <v>664.72</v>
          </cell>
        </row>
        <row r="3128">
          <cell r="C3128" t="str">
            <v>899.95</v>
          </cell>
          <cell r="E3128" t="str">
            <v>664.92</v>
          </cell>
        </row>
        <row r="3129">
          <cell r="C3129" t="str">
            <v>661.31</v>
          </cell>
          <cell r="E3129" t="str">
            <v>664.81</v>
          </cell>
          <cell r="F3129" t="str">
            <v>84524 Garments made up of knitted or crocheted fabrics, coated, impregnated, covered or laminated with plastics, rubber or other materials</v>
          </cell>
        </row>
        <row r="3130">
          <cell r="C3130" t="str">
            <v>661.33</v>
          </cell>
          <cell r="E3130" t="str">
            <v>664.89</v>
          </cell>
          <cell r="F3130" t="str">
            <v>84540 T-shirts, singlets (undershirts), tank tops and similar garments, of knitted or crocheted textile fabrics</v>
          </cell>
        </row>
        <row r="3131">
          <cell r="C3131" t="str">
            <v>661.34</v>
          </cell>
          <cell r="E3131" t="str">
            <v>664.89</v>
          </cell>
          <cell r="F3131" t="str">
            <v>84551 Brassieres, whether or not knitted or crocheted</v>
          </cell>
        </row>
        <row r="3132">
          <cell r="C3132" t="str">
            <v>661.35</v>
          </cell>
          <cell r="E3132" t="str">
            <v>665.92</v>
          </cell>
          <cell r="F3132" t="str">
            <v>84552 Girdles, corsets, braces, suspenders, garters and similar articles, whether or not knitted or crocheted</v>
          </cell>
        </row>
        <row r="3133">
          <cell r="C3133" t="str">
            <v>661.35</v>
          </cell>
          <cell r="E3133" t="str">
            <v>665.1</v>
          </cell>
          <cell r="F3133" t="str">
            <v>84561 Swimwear, not knitted or crocheted, men's and boys'</v>
          </cell>
        </row>
        <row r="3134">
          <cell r="C3134" t="str">
            <v>661.35</v>
          </cell>
          <cell r="E3134" t="str">
            <v>665.1</v>
          </cell>
          <cell r="F3134" t="str">
            <v>84562 Swimwear, knitted or crocheted, men's and boys'</v>
          </cell>
        </row>
        <row r="3135">
          <cell r="C3135" t="str">
            <v>661.36</v>
          </cell>
          <cell r="E3135" t="str">
            <v>664.93</v>
          </cell>
          <cell r="F3135" t="str">
            <v>84563 Swimwear, not knitted or crocheted, women's and girls'</v>
          </cell>
        </row>
        <row r="3136">
          <cell r="C3136" t="str">
            <v>661.39</v>
          </cell>
          <cell r="E3136" t="str">
            <v>664.93</v>
          </cell>
          <cell r="F3136" t="str">
            <v>84564 Swimwear, knitted or crocheted, women's and girls'</v>
          </cell>
        </row>
        <row r="3137">
          <cell r="C3137" t="str">
            <v>661.39</v>
          </cell>
          <cell r="E3137" t="str">
            <v>664.93</v>
          </cell>
          <cell r="F3137" t="str">
            <v>84581 Ski suits, not knitted or crocheted</v>
          </cell>
        </row>
        <row r="3138">
          <cell r="C3138" t="str">
            <v>661.39</v>
          </cell>
          <cell r="E3138" t="str">
            <v>665.21</v>
          </cell>
          <cell r="F3138" t="str">
            <v>84587 Articles of apparel, not knitted or crocheted, n.e.s., men's and boys'</v>
          </cell>
        </row>
        <row r="3139">
          <cell r="C3139" t="str">
            <v>661.32</v>
          </cell>
          <cell r="E3139" t="str">
            <v>665.22</v>
          </cell>
          <cell r="F3139" t="str">
            <v>84530 Jerseys, pullovers, cardigans, waistcoats and similar articles, knitted or crocheted</v>
          </cell>
        </row>
        <row r="3140">
          <cell r="C3140" t="str">
            <v>663.11</v>
          </cell>
          <cell r="E3140" t="str">
            <v>665.22</v>
          </cell>
          <cell r="F3140" t="str">
            <v>84821 Articles of apparel and clothing accessories, of plastics</v>
          </cell>
        </row>
        <row r="3141">
          <cell r="C3141" t="str">
            <v>663.12</v>
          </cell>
          <cell r="E3141" t="str">
            <v>665.22</v>
          </cell>
          <cell r="F3141" t="str">
            <v>84822 Rubber gloves</v>
          </cell>
        </row>
        <row r="3142">
          <cell r="C3142" t="str">
            <v>663.12</v>
          </cell>
          <cell r="E3142" t="str">
            <v>665.22</v>
          </cell>
          <cell r="F3142" t="str">
            <v>84829 Articles of apparel and clothing accessories for all purposes, of vulcanized rubber (other than hard rubber), n.e.s.</v>
          </cell>
        </row>
        <row r="3143">
          <cell r="C3143" t="str">
            <v>663.12</v>
          </cell>
          <cell r="E3143" t="str">
            <v>665.23</v>
          </cell>
          <cell r="F3143" t="str">
            <v>84831 Furskin articles of apparel, clothing accessories and other articles of furskins, except headgear</v>
          </cell>
        </row>
        <row r="3144">
          <cell r="C3144" t="str">
            <v>663.13</v>
          </cell>
          <cell r="E3144" t="str">
            <v>665.23</v>
          </cell>
          <cell r="F3144" t="str">
            <v>84832 Artificial fur and articles thereof</v>
          </cell>
        </row>
        <row r="3145">
          <cell r="C3145" t="str">
            <v>663.21</v>
          </cell>
          <cell r="E3145" t="str">
            <v>665.23</v>
          </cell>
          <cell r="F3145" t="str">
            <v>84841 Felt hats and other felt headgear, made from hat bodies, hoods or plateaux (of heading 657.61), whether or not lined or trimmed</v>
          </cell>
        </row>
        <row r="3146">
          <cell r="C3146" t="str">
            <v>663.22</v>
          </cell>
          <cell r="E3146" t="str">
            <v>665.29</v>
          </cell>
          <cell r="F3146" t="str">
            <v>84842 Hats and other headgear, plaited or of strips of any material, whether or not lined or trimmed</v>
          </cell>
        </row>
        <row r="3147">
          <cell r="C3147" t="str">
            <v>663.29</v>
          </cell>
          <cell r="E3147" t="str">
            <v>665.29</v>
          </cell>
          <cell r="F3147" t="str">
            <v>84843 Hats and other headgear, knitted or crocheted, or made of lace, felt or other textile fabric in the piece (not in strips); hair nets of any material</v>
          </cell>
        </row>
        <row r="3148">
          <cell r="C3148" t="str">
            <v>663.51</v>
          </cell>
          <cell r="E3148" t="str">
            <v>665.95</v>
          </cell>
          <cell r="F3148" t="str">
            <v>85132 Footwear, n.e.s., with outer soles and uppers of rubber or plastics, n.e.s. (assembled by stitching, screwing, etc.)</v>
          </cell>
        </row>
        <row r="3149">
          <cell r="C3149" t="str">
            <v>663.52</v>
          </cell>
          <cell r="E3149" t="str">
            <v>664.94</v>
          </cell>
          <cell r="F3149" t="str">
            <v>85141 Footwear with outer soles of leather, and uppers which consist of leather straps across the instep and around the big toe</v>
          </cell>
        </row>
        <row r="3150">
          <cell r="C3150" t="str">
            <v>663.53</v>
          </cell>
          <cell r="E3150" t="str">
            <v>664.94</v>
          </cell>
          <cell r="F3150" t="str">
            <v>85142 Footwear made on a base or platform of wood, not having an inner sole or a protective metal toe-cap, with uppers of leather or composition leather</v>
          </cell>
        </row>
        <row r="3151">
          <cell r="C3151" t="str">
            <v>661.81</v>
          </cell>
          <cell r="E3151" t="str">
            <v>665.94</v>
          </cell>
          <cell r="F3151" t="str">
            <v>84589 Articles of apparel, not knitted or crocheted, n.e.s., women's and girls'</v>
          </cell>
        </row>
        <row r="3152">
          <cell r="C3152" t="str">
            <v>661.81</v>
          </cell>
          <cell r="E3152" t="str">
            <v>664.96</v>
          </cell>
          <cell r="F3152" t="str">
            <v>84591 Track suits, knitted or crocheted</v>
          </cell>
        </row>
        <row r="3153">
          <cell r="C3153" t="str">
            <v>661.82</v>
          </cell>
          <cell r="E3153" t="str">
            <v>665.91</v>
          </cell>
          <cell r="F3153" t="str">
            <v>84592 Ski suits, knitted or crocheted</v>
          </cell>
        </row>
        <row r="3154">
          <cell r="C3154" t="str">
            <v>663.31</v>
          </cell>
          <cell r="E3154" t="str">
            <v>665.91</v>
          </cell>
          <cell r="F3154" t="str">
            <v>84844 Safety headgear, whether or not lined or trimmed</v>
          </cell>
        </row>
        <row r="3155">
          <cell r="C3155" t="str">
            <v>663.31</v>
          </cell>
          <cell r="E3155" t="str">
            <v>665.91</v>
          </cell>
          <cell r="F3155" t="str">
            <v>84845 Headgear, n.e.s., of rubber or plastics, whether or not lined or trimmed</v>
          </cell>
        </row>
        <row r="3156">
          <cell r="C3156" t="str">
            <v>663.31</v>
          </cell>
          <cell r="E3156" t="str">
            <v>665.93</v>
          </cell>
          <cell r="F3156" t="str">
            <v>84848 Headbands, linings, covers, hat foundations, hat frames, peaks (visors) and chinstraps, for headgear</v>
          </cell>
        </row>
        <row r="3157">
          <cell r="C3157" t="str">
            <v>663.32</v>
          </cell>
          <cell r="E3157" t="str">
            <v>665.93</v>
          </cell>
          <cell r="F3157" t="str">
            <v>84849 Headgear, n.e.s., of materials other than rubber or plastics</v>
          </cell>
        </row>
        <row r="3158">
          <cell r="C3158" t="str">
            <v>663.32</v>
          </cell>
          <cell r="E3158" t="str">
            <v>665.93</v>
          </cell>
          <cell r="F3158" t="str">
            <v>85111 Waterproof footwear incorporating a metal toe-cap, with outer soles and uppers of rubber or plastics assembled by other than stitching, riveting, etc.</v>
          </cell>
        </row>
        <row r="3159">
          <cell r="C3159" t="str">
            <v>663.33</v>
          </cell>
          <cell r="E3159" t="str">
            <v>651.95</v>
          </cell>
          <cell r="F3159" t="str">
            <v>85113 Footwear with a protective metal toe-cap and outer soles and uppers of rubber or plastics, n.e.s.</v>
          </cell>
        </row>
        <row r="3160">
          <cell r="C3160" t="str">
            <v>663.34</v>
          </cell>
          <cell r="E3160" t="str">
            <v>651.95</v>
          </cell>
          <cell r="F3160" t="str">
            <v>85115 Footwear incorporating a protective metal toe-cap, with outer soles of rubber, plastics, leather or composition leather and uppers of leather, n.e.s.</v>
          </cell>
        </row>
        <row r="3161">
          <cell r="C3161" t="str">
            <v>661.83</v>
          </cell>
          <cell r="E3161" t="str">
            <v>651.95</v>
          </cell>
          <cell r="F3161" t="str">
            <v>84599 Garments, knitted or crocheted, n.e.s.</v>
          </cell>
        </row>
        <row r="3162">
          <cell r="C3162" t="str">
            <v>661.83</v>
          </cell>
          <cell r="E3162" t="str">
            <v>664.95</v>
          </cell>
          <cell r="F3162" t="str">
            <v>84611 Handkerchiefs, not knitted or crocheted</v>
          </cell>
        </row>
        <row r="3163">
          <cell r="C3163" t="str">
            <v>661.83</v>
          </cell>
          <cell r="E3163" t="str">
            <v>664.95</v>
          </cell>
          <cell r="F3163" t="str">
            <v>84612 Shawls, scarves, mufflers, mantillas, veils and the like, not knitted or crocheted</v>
          </cell>
        </row>
        <row r="3164">
          <cell r="C3164" t="str">
            <v>661.83</v>
          </cell>
          <cell r="E3164" t="str">
            <v>664.95</v>
          </cell>
          <cell r="F3164" t="str">
            <v>84613 Ties, bow ties and cravats, not knitted or crocheted</v>
          </cell>
        </row>
        <row r="3165">
          <cell r="C3165" t="str">
            <v>663.81</v>
          </cell>
          <cell r="E3165" t="str">
            <v>654.6</v>
          </cell>
          <cell r="F3165" t="str">
            <v>85152 Footwear, n.e.s., with outer soles of leather or composition leather and uppers of textile materials</v>
          </cell>
        </row>
        <row r="3166">
          <cell r="C3166" t="str">
            <v>663.81</v>
          </cell>
          <cell r="E3166" t="str">
            <v>654.6</v>
          </cell>
          <cell r="F3166" t="str">
            <v>85159 Footwear with uppers of textile materials, n.e.s.</v>
          </cell>
        </row>
        <row r="3167">
          <cell r="C3167" t="str">
            <v>663.81</v>
          </cell>
          <cell r="E3167" t="str">
            <v>654.6</v>
          </cell>
          <cell r="F3167" t="str">
            <v>85170 Footwear, n.e.s.</v>
          </cell>
        </row>
        <row r="3168">
          <cell r="C3168" t="str">
            <v>663.81</v>
          </cell>
          <cell r="E3168" t="str">
            <v>654.6</v>
          </cell>
          <cell r="F3168" t="str">
            <v>85190 Parts of footwear; removable in-soles, heel cushions and similar articles; gaiters, leggings and similar articles, and parts thereof</v>
          </cell>
        </row>
        <row r="3169">
          <cell r="C3169" t="str">
            <v>663.82</v>
          </cell>
          <cell r="E3169" t="str">
            <v>664.95</v>
          </cell>
          <cell r="F3169" t="str">
            <v>87111 Binoculars</v>
          </cell>
        </row>
        <row r="3170">
          <cell r="C3170" t="str">
            <v>663.82</v>
          </cell>
          <cell r="E3170" t="str">
            <v>665.99</v>
          </cell>
          <cell r="F3170" t="str">
            <v>87115 Monoculars, other optical telescopes; astronomical instruments, n.e.s.</v>
          </cell>
        </row>
        <row r="3171">
          <cell r="C3171" t="str">
            <v>663.35</v>
          </cell>
          <cell r="E3171" t="str">
            <v>667.11</v>
          </cell>
          <cell r="F3171" t="str">
            <v>85121 Ski-boots and cross-country ski footwear with outer soles and uppers of rubber or plastics</v>
          </cell>
        </row>
        <row r="3172">
          <cell r="C3172" t="str">
            <v>663.35</v>
          </cell>
          <cell r="E3172" t="str">
            <v>667.12</v>
          </cell>
          <cell r="F3172" t="str">
            <v>85122 Ski-boots and cross-country ski footwear with outer soles of rubber, plastics, leather or composition leather and uppers of leather</v>
          </cell>
        </row>
        <row r="3173">
          <cell r="C3173" t="str">
            <v>663.36</v>
          </cell>
          <cell r="E3173" t="str">
            <v>667.13</v>
          </cell>
          <cell r="F3173" t="str">
            <v>85123 Sports footwear with outer soles and uppers of rubber or plastics, n.e.s.</v>
          </cell>
        </row>
        <row r="3174">
          <cell r="C3174" t="str">
            <v>663.37</v>
          </cell>
          <cell r="E3174" t="str">
            <v>667.21</v>
          </cell>
          <cell r="F3174" t="str">
            <v>85124 Sports footwear with outer soles of rubber, plastics, leather or composition leather and uppers of leather, n.e.s.</v>
          </cell>
        </row>
        <row r="3175">
          <cell r="C3175" t="str">
            <v>663.38</v>
          </cell>
          <cell r="E3175" t="str">
            <v>277.11</v>
          </cell>
          <cell r="F3175" t="str">
            <v>85125 Tennis shoes, basketball shoes, gym shoes, training shoes and the like and other sports footwear with outer soles of rubber or plastics, n.e.s.</v>
          </cell>
        </row>
        <row r="3176">
          <cell r="C3176" t="str">
            <v>663.39</v>
          </cell>
          <cell r="E3176" t="str">
            <v>277.19</v>
          </cell>
          <cell r="F3176" t="str">
            <v>85131 Footwear, n.e.s., with outer soles and uppers of rubber or plastics assembled by other than stitching, screwing, riveting or similar processes</v>
          </cell>
        </row>
        <row r="3177">
          <cell r="C3177" t="str">
            <v>662.31</v>
          </cell>
          <cell r="E3177" t="str">
            <v>667.22</v>
          </cell>
          <cell r="F3177" t="str">
            <v>84614 Gloves, mittens and mitts, not knitted or crocheted</v>
          </cell>
        </row>
        <row r="3178">
          <cell r="C3178" t="str">
            <v>662.32</v>
          </cell>
          <cell r="E3178" t="str">
            <v>667.29</v>
          </cell>
          <cell r="F3178" t="str">
            <v>84619 Clothing accessories n.e.s., parts of garments or clothing (other than brassieres, girdles, corsets, suspenders etc.), not knitted or crocheted</v>
          </cell>
        </row>
        <row r="3179">
          <cell r="C3179" t="str">
            <v>662.32</v>
          </cell>
          <cell r="E3179" t="str">
            <v>667.31</v>
          </cell>
          <cell r="F3179" t="str">
            <v>84621 Panty hose and tights</v>
          </cell>
        </row>
        <row r="3180">
          <cell r="C3180" t="str">
            <v>662.32</v>
          </cell>
          <cell r="E3180" t="str">
            <v>667.39</v>
          </cell>
          <cell r="F3180" t="str">
            <v>84622 Women's full-length or knee-length hosiery, measuring per single yarn less than 67 decitex</v>
          </cell>
        </row>
        <row r="3181">
          <cell r="C3181" t="str">
            <v>663.7</v>
          </cell>
          <cell r="E3181" t="str">
            <v>667.39</v>
          </cell>
          <cell r="F3181" t="str">
            <v>85148 Footwear, n.e.s., with outer soles of leather and uppers of leather or composition leather</v>
          </cell>
        </row>
        <row r="3182">
          <cell r="C3182" t="str">
            <v>663.7</v>
          </cell>
          <cell r="E3182" t="str">
            <v>667.41</v>
          </cell>
          <cell r="F3182" t="str">
            <v>85149 Footwear with uppers of leather or composition leather, n.e.s.</v>
          </cell>
        </row>
        <row r="3183">
          <cell r="C3183" t="str">
            <v>663.7</v>
          </cell>
          <cell r="E3183" t="str">
            <v>667.42</v>
          </cell>
          <cell r="F3183" t="str">
            <v>85151 Footwear, n.e.s., with outer soles of rubber or plastics and uppers of tex tile materials</v>
          </cell>
        </row>
        <row r="3184">
          <cell r="C3184" t="str">
            <v>662.41</v>
          </cell>
          <cell r="E3184" t="str">
            <v>667.49</v>
          </cell>
          <cell r="F3184" t="str">
            <v>84691 Gloves, knitted or crocheted, impregnated, coated, or covered with plastics or rubber</v>
          </cell>
        </row>
        <row r="3185">
          <cell r="C3185" t="str">
            <v>662.41</v>
          </cell>
          <cell r="E3185" t="str">
            <v>277.21</v>
          </cell>
          <cell r="F3185" t="str">
            <v>84692 Gloves, n.e.s., mittens and mitts, knitted or crocheted</v>
          </cell>
        </row>
        <row r="3186">
          <cell r="C3186" t="str">
            <v>662.42</v>
          </cell>
          <cell r="E3186" t="str">
            <v>277.21</v>
          </cell>
          <cell r="F3186" t="str">
            <v>84693 Shawls, scarves, mufflers, mantillas, veils and the like, knitted or crocheted</v>
          </cell>
        </row>
        <row r="3187">
          <cell r="C3187" t="str">
            <v>662.42</v>
          </cell>
          <cell r="E3187" t="str">
            <v>681.14</v>
          </cell>
          <cell r="F3187" t="str">
            <v>84694 Ties, bow ties and cravats, knitted or crocheted</v>
          </cell>
        </row>
        <row r="3188">
          <cell r="C3188" t="str">
            <v>662.43</v>
          </cell>
          <cell r="E3188" t="str">
            <v>681.13</v>
          </cell>
          <cell r="F3188" t="str">
            <v>84699 Clothing accessories, n.e.s., knitted or crocheted; parts of garments or of clothing accessories, knitted or crocheted</v>
          </cell>
        </row>
        <row r="3189">
          <cell r="C3189" t="str">
            <v>662.44</v>
          </cell>
          <cell r="E3189" t="str">
            <v>681.14</v>
          </cell>
          <cell r="F3189" t="str">
            <v>84811 Articles of apparel of leather or composition leather</v>
          </cell>
        </row>
        <row r="3190">
          <cell r="C3190" t="str">
            <v>662.44</v>
          </cell>
          <cell r="E3190" t="str">
            <v>681.12</v>
          </cell>
          <cell r="F3190" t="str">
            <v>84812 Gloves, mittens, and mitts, of leather or composition leather, not designed for use in sports</v>
          </cell>
        </row>
        <row r="3191">
          <cell r="C3191" t="str">
            <v>662.45</v>
          </cell>
          <cell r="E3191" t="str">
            <v>971.01</v>
          </cell>
          <cell r="F3191" t="str">
            <v>84813 Belts and bandoliers of leather or composition leather</v>
          </cell>
        </row>
        <row r="3192">
          <cell r="C3192" t="str">
            <v>662.45</v>
          </cell>
          <cell r="E3192" t="str">
            <v>971.01</v>
          </cell>
          <cell r="F3192" t="str">
            <v>84819 Clothing accessories of leather or of composition leather, n.e.s.</v>
          </cell>
        </row>
        <row r="3193">
          <cell r="C3193" t="str">
            <v>663.91</v>
          </cell>
          <cell r="E3193" t="str">
            <v>971.01</v>
          </cell>
          <cell r="F3193" t="str">
            <v>87119 Parts and accessories (including mountings) of binoculars, monoculars, other optical telescopes, and astronomical instruments, n.e.s.</v>
          </cell>
        </row>
        <row r="3194">
          <cell r="C3194" t="str">
            <v>663.91</v>
          </cell>
          <cell r="E3194" t="str">
            <v>I</v>
          </cell>
          <cell r="F3194" t="str">
            <v>87131 Microscopes (other than optical microscopes) and diffraction apparatus</v>
          </cell>
        </row>
        <row r="3195">
          <cell r="C3195" t="str">
            <v>663.91</v>
          </cell>
          <cell r="E3195" t="str">
            <v>971.02</v>
          </cell>
          <cell r="F3195" t="str">
            <v>87139 Parts and accessories for microscopes (except optical) and diffraction apparatus</v>
          </cell>
        </row>
        <row r="3196">
          <cell r="C3196" t="str">
            <v>663.91</v>
          </cell>
          <cell r="E3196" t="str">
            <v>681.23</v>
          </cell>
          <cell r="F3196" t="str">
            <v>87141 Stereoscopic microscopes</v>
          </cell>
        </row>
        <row r="3197">
          <cell r="C3197" t="str">
            <v>812.21</v>
          </cell>
          <cell r="E3197" t="str">
            <v>681.25</v>
          </cell>
        </row>
        <row r="3198">
          <cell r="C3198" t="str">
            <v>812.29</v>
          </cell>
          <cell r="E3198" t="str">
            <v>681.24</v>
          </cell>
        </row>
        <row r="3199">
          <cell r="C3199" t="str">
            <v>666.11</v>
          </cell>
          <cell r="E3199" t="str">
            <v>681.25</v>
          </cell>
          <cell r="F3199" t="str">
            <v>87479 Parts and accessories for instruments and apparatus (except meters) measuring etc. electrical quanities and devices measuring etc. ionized radiations</v>
          </cell>
        </row>
        <row r="3200">
          <cell r="C3200" t="str">
            <v>666.12</v>
          </cell>
          <cell r="E3200" t="str">
            <v>681.24</v>
          </cell>
          <cell r="F3200" t="str">
            <v>87490 Parts and accessories for machines, appliances, instruments and apparatus, n.e.s., measuring, checking, analysing or controlling, n.e.s.</v>
          </cell>
        </row>
        <row r="3201">
          <cell r="C3201" t="str">
            <v>666.13</v>
          </cell>
          <cell r="E3201" t="str">
            <v>681.25</v>
          </cell>
          <cell r="F3201" t="str">
            <v>88111 Photographic (other than cinematographic) cameras</v>
          </cell>
        </row>
        <row r="3202">
          <cell r="C3202" t="str">
            <v>666.21</v>
          </cell>
          <cell r="E3202" t="str">
            <v>681.24</v>
          </cell>
          <cell r="F3202" t="str">
            <v>88112 Flashbulbs, flashcubes and the like</v>
          </cell>
        </row>
        <row r="3203">
          <cell r="C3203" t="str">
            <v>666.29</v>
          </cell>
          <cell r="E3203" t="str">
            <v>681.25</v>
          </cell>
          <cell r="F3203" t="str">
            <v>88113 Photographic flashlight apparatus (except discharge lamps of heading 778.2)</v>
          </cell>
        </row>
        <row r="3204">
          <cell r="C3204" t="str">
            <v>663.99</v>
          </cell>
          <cell r="E3204" t="str">
            <v>681.22</v>
          </cell>
          <cell r="F3204" t="str">
            <v>87143 Microscopes for photomicrography, cinephotomicrography or microprojection, n.e.s.</v>
          </cell>
        </row>
        <row r="3205">
          <cell r="C3205" t="str">
            <v>663.99</v>
          </cell>
          <cell r="E3205" t="str">
            <v>971.03</v>
          </cell>
          <cell r="F3205" t="str">
            <v>87145 Microscopes, n.e.s.</v>
          </cell>
        </row>
        <row r="3206">
          <cell r="C3206" t="str">
            <v>664.11</v>
          </cell>
          <cell r="E3206" t="str">
            <v>971.03</v>
          </cell>
          <cell r="F3206" t="str">
            <v>87149 Parts and accessories of compound optical microscopes</v>
          </cell>
        </row>
        <row r="3207">
          <cell r="C3207" t="str">
            <v>664.12</v>
          </cell>
          <cell r="E3207" t="str">
            <v>289.21</v>
          </cell>
          <cell r="F3207" t="str">
            <v>87191 Telescopic sights for fitting to arms; periscopes; telescopes designed as parts of electrical, optical, photographic, television or sound appliances</v>
          </cell>
        </row>
        <row r="3208">
          <cell r="C3208" t="str">
            <v>664.12</v>
          </cell>
          <cell r="E3208" t="str">
            <v>289.29</v>
          </cell>
          <cell r="F3208" t="str">
            <v>87192 Lasers (other than laser diodes)</v>
          </cell>
        </row>
        <row r="3209">
          <cell r="C3209" t="str">
            <v>664.12</v>
          </cell>
          <cell r="E3209" t="str">
            <v>897.31</v>
          </cell>
          <cell r="F3209" t="str">
            <v>87193 Liquid crystal devices, n.e.s. and optical appliances and instruments, n.e.s.</v>
          </cell>
        </row>
        <row r="3210">
          <cell r="C3210" t="str">
            <v>664.12</v>
          </cell>
          <cell r="E3210" t="str">
            <v>897.31</v>
          </cell>
          <cell r="F3210" t="str">
            <v>87199 Parts and accessories of liquid crystal devices, n.e.s., lasers (other than laser diodes), and other optical appliances and instruments, n.e.s.</v>
          </cell>
        </row>
        <row r="3211">
          <cell r="C3211" t="str">
            <v>664.12</v>
          </cell>
          <cell r="E3211" t="str">
            <v>897.31</v>
          </cell>
          <cell r="F3211" t="str">
            <v>87211 Dental drill engines, whether or not combined on a single base with other dental equipment</v>
          </cell>
        </row>
        <row r="3212">
          <cell r="C3212" t="str">
            <v>664.51</v>
          </cell>
          <cell r="E3212" t="str">
            <v>897.32</v>
          </cell>
          <cell r="F3212" t="str">
            <v>87235 Breathing appliances and gas masks, n.e.s. (excluding protective masks having neither mechanical parts nor replacement filters)</v>
          </cell>
        </row>
        <row r="3213">
          <cell r="C3213" t="str">
            <v>664.51</v>
          </cell>
          <cell r="E3213" t="str">
            <v>897.32</v>
          </cell>
          <cell r="F3213" t="str">
            <v>87240 Medical, dental, surgical or veterinary furniture (operating and examining tables, mechanical hospital beds and dentists or similar chairs) and parts</v>
          </cell>
        </row>
        <row r="3214">
          <cell r="C3214" t="str">
            <v>664.52</v>
          </cell>
          <cell r="E3214" t="str">
            <v>897.32</v>
          </cell>
          <cell r="F3214" t="str">
            <v>87311 Gas meters</v>
          </cell>
        </row>
        <row r="3215">
          <cell r="C3215" t="str">
            <v>664.53</v>
          </cell>
          <cell r="E3215" t="str">
            <v>897.41</v>
          </cell>
          <cell r="F3215" t="str">
            <v>87313 Liquid meters</v>
          </cell>
        </row>
        <row r="3216">
          <cell r="C3216" t="str">
            <v>664.31</v>
          </cell>
          <cell r="E3216" t="str">
            <v>897.49</v>
          </cell>
          <cell r="F3216" t="str">
            <v>87219 Dental instruments and appliances, n.e.s.</v>
          </cell>
        </row>
        <row r="3217">
          <cell r="C3217" t="str">
            <v>664.39</v>
          </cell>
          <cell r="E3217" t="str">
            <v>897.33</v>
          </cell>
          <cell r="F3217" t="str">
            <v>87221 Syringes, needles, catheters, cannulae and the like used in medical, surgical or veterinary sciences</v>
          </cell>
        </row>
        <row r="3218">
          <cell r="C3218" t="str">
            <v>664.41</v>
          </cell>
          <cell r="E3218" t="str">
            <v>897.33</v>
          </cell>
          <cell r="F3218" t="str">
            <v>87225 Ophthalmic instruments and appliances, n.e.s.</v>
          </cell>
        </row>
        <row r="3219">
          <cell r="C3219" t="str">
            <v>664.41</v>
          </cell>
          <cell r="E3219" t="str">
            <v>897.21</v>
          </cell>
          <cell r="F3219" t="str">
            <v>87229 Instruments and appliances used in medical, surgical or veterinary sciences, n.e.s.</v>
          </cell>
        </row>
        <row r="3220">
          <cell r="C3220" t="str">
            <v>664.41</v>
          </cell>
          <cell r="E3220" t="str">
            <v>897.21</v>
          </cell>
          <cell r="F3220" t="str">
            <v>87231 Mechano-therapy appliances; massage apparatus; psychological aptitude-testing apparatus</v>
          </cell>
        </row>
        <row r="3221">
          <cell r="C3221" t="str">
            <v>664.42</v>
          </cell>
          <cell r="E3221" t="str">
            <v>897.29</v>
          </cell>
          <cell r="F3221" t="str">
            <v>87233 Ozone therapy, oxygen therapy, aerosol therapy, artificial respiration or other therapeutic respiration apparatus</v>
          </cell>
        </row>
        <row r="3222">
          <cell r="C3222" t="str">
            <v>664.91</v>
          </cell>
          <cell r="E3222" t="str">
            <v>961.0</v>
          </cell>
          <cell r="F3222" t="str">
            <v>87413 Surveying (including photogrammetrical), hydrographic, oceanographic, hydrological, etc. instruments and appliances n.e.s.; rangefinders</v>
          </cell>
        </row>
        <row r="3223">
          <cell r="C3223" t="str">
            <v>664.71</v>
          </cell>
          <cell r="E3223" t="str">
            <v>II</v>
          </cell>
          <cell r="F3223" t="str">
            <v>87315 Electricity meters</v>
          </cell>
        </row>
        <row r="3224">
          <cell r="C3224" t="str">
            <v>664.71</v>
          </cell>
          <cell r="E3224" t="str">
            <v>671.21</v>
          </cell>
          <cell r="F3224" t="str">
            <v>87319 Parts and accessories of gas, liquid or electricity meters</v>
          </cell>
        </row>
        <row r="3225">
          <cell r="C3225" t="str">
            <v>664.72</v>
          </cell>
          <cell r="E3225" t="str">
            <v>671.22</v>
          </cell>
          <cell r="F3225" t="str">
            <v>87321 Revolution counters, production counters, taximeters, odometers, pedometers and the like</v>
          </cell>
        </row>
        <row r="3226">
          <cell r="C3226" t="str">
            <v>664.72</v>
          </cell>
          <cell r="E3226" t="str">
            <v>671.23</v>
          </cell>
          <cell r="F3226" t="str">
            <v>87325 Speedometers and tachometers; stroboscopes</v>
          </cell>
        </row>
        <row r="3227">
          <cell r="C3227" t="str">
            <v>664.92</v>
          </cell>
          <cell r="E3227" t="str">
            <v>671.41</v>
          </cell>
          <cell r="F3227" t="str">
            <v>87414 Parts and accessories for surveying, hydrographic, oceanographic, hydrological, meteorological, etc. instruments and appliances, and rangefinders</v>
          </cell>
        </row>
        <row r="3228">
          <cell r="C3228" t="str">
            <v>664.81</v>
          </cell>
          <cell r="E3228" t="str">
            <v>671.49</v>
          </cell>
          <cell r="F3228" t="str">
            <v>87329 Parts and accessories of revolution and production counters, odometers, pedometers, speedometers, tachometers, strobescopes, etc.</v>
          </cell>
        </row>
        <row r="3229">
          <cell r="C3229" t="str">
            <v>664.89</v>
          </cell>
          <cell r="E3229" t="str">
            <v>671.51</v>
          </cell>
          <cell r="F3229" t="str">
            <v>87411 Direction finding compasses, other navigational instruments and appliances</v>
          </cell>
        </row>
        <row r="3230">
          <cell r="C3230" t="str">
            <v>664.89</v>
          </cell>
          <cell r="E3230" t="str">
            <v>671.51</v>
          </cell>
          <cell r="F3230" t="str">
            <v>87412 Parts and accessories of navigational instruments and appliances</v>
          </cell>
        </row>
        <row r="3231">
          <cell r="C3231" t="str">
            <v>665.92</v>
          </cell>
          <cell r="E3231" t="str">
            <v>671.52</v>
          </cell>
          <cell r="F3231" t="str">
            <v>87465 Automatic regulating or controlling instruments and apparatus, n.e.s.</v>
          </cell>
        </row>
        <row r="3232">
          <cell r="C3232" t="str">
            <v>665.11</v>
          </cell>
          <cell r="E3232" t="str">
            <v>671.53</v>
          </cell>
          <cell r="F3232" t="str">
            <v>87442 Chromatographs and electrophoresis instruments</v>
          </cell>
        </row>
        <row r="3233">
          <cell r="C3233" t="str">
            <v>665.11</v>
          </cell>
          <cell r="E3233" t="str">
            <v>671.53</v>
          </cell>
          <cell r="F3233" t="str">
            <v>87443 Spectrometers, spectrophotometers and spectrographs using optical radiations (ultraviolet, visible, infrared)</v>
          </cell>
        </row>
        <row r="3234">
          <cell r="C3234" t="str">
            <v>664.93</v>
          </cell>
          <cell r="E3234" t="str">
            <v>671.54</v>
          </cell>
          <cell r="F3234" t="str">
            <v>87422 Drafting tables and machines, whether or not automatic, and other drawing, marking-out or mathematical calculating instruments</v>
          </cell>
        </row>
        <row r="3235">
          <cell r="C3235" t="str">
            <v>664.93</v>
          </cell>
          <cell r="E3235" t="str">
            <v>671.55</v>
          </cell>
          <cell r="F3235" t="str">
            <v>87423 Instruments for measuring length, for use in the hand (including measuring rods and tapes, micrometers, calipers), n.e.s.</v>
          </cell>
        </row>
        <row r="3236">
          <cell r="C3236" t="str">
            <v>664.93</v>
          </cell>
          <cell r="E3236" t="str">
            <v>671.59</v>
          </cell>
          <cell r="F3236" t="str">
            <v>87424 Parts and accessories for drafting tables, etc., marking out and mathematical calculating instruments, and instruments for measuring length by hand</v>
          </cell>
        </row>
        <row r="3237">
          <cell r="C3237" t="str">
            <v>665.12</v>
          </cell>
          <cell r="E3237" t="str">
            <v>671.59</v>
          </cell>
          <cell r="F3237" t="str">
            <v>87444 Exposure meters</v>
          </cell>
        </row>
        <row r="3238">
          <cell r="C3238" t="str">
            <v>665.21</v>
          </cell>
          <cell r="E3238" t="str">
            <v>671.59</v>
          </cell>
          <cell r="F3238" t="str">
            <v>87445 Instruments and apparatus using optical radiations (ultraviolet, visible, infrared), n.e.s.</v>
          </cell>
        </row>
        <row r="3239">
          <cell r="C3239" t="str">
            <v>665.22</v>
          </cell>
          <cell r="E3239" t="str">
            <v>671.59</v>
          </cell>
          <cell r="F3239" t="str">
            <v>87446 Instruments and apparatus for physical or chemical analysis, n.e.s.</v>
          </cell>
        </row>
        <row r="3240">
          <cell r="C3240" t="str">
            <v>665.22</v>
          </cell>
          <cell r="E3240" t="str">
            <v>671.59</v>
          </cell>
          <cell r="F3240" t="str">
            <v>87449 Microtomes; parts and accessories of instruments for physical or chemical analysis, measuring or checking viscosity, etc. or heat, sound or light</v>
          </cell>
        </row>
        <row r="3241">
          <cell r="C3241" t="str">
            <v>665.23</v>
          </cell>
          <cell r="E3241" t="str">
            <v>671.59</v>
          </cell>
          <cell r="F3241" t="str">
            <v>87451 Balances of a sensitivity of 5 cg or better, with or without weights</v>
          </cell>
        </row>
        <row r="3242">
          <cell r="C3242" t="str">
            <v>665.23</v>
          </cell>
          <cell r="E3242" t="str">
            <v>671.33</v>
          </cell>
          <cell r="F3242" t="str">
            <v>87452 Instruments, apparatus or models, designed for demonstrational purposes (e.g. in education or exhibition), unsuitable for other uses</v>
          </cell>
        </row>
        <row r="3243">
          <cell r="C3243" t="str">
            <v>665.23</v>
          </cell>
          <cell r="E3243" t="str">
            <v>671.33</v>
          </cell>
          <cell r="F3243" t="str">
            <v>87453 Machines and appliances for testing hardness, strength, elasticity or other mechanical properties of materials (e.g., metals, wood, textiles, paper)</v>
          </cell>
        </row>
        <row r="3244">
          <cell r="C3244" t="str">
            <v>665.29</v>
          </cell>
          <cell r="E3244" t="str">
            <v>282.1</v>
          </cell>
          <cell r="F3244" t="str">
            <v>87454 Parts and accessories for the machines and appliances for testing the mechanical properties of materials</v>
          </cell>
        </row>
        <row r="3245">
          <cell r="C3245" t="str">
            <v>665.29</v>
          </cell>
          <cell r="E3245" t="str">
            <v>282.21</v>
          </cell>
          <cell r="F3245" t="str">
            <v>87455 Hydrometers and similar floating instruments, thermometers, pyrometers, barometers, hygrometers, psychrometers or any combination of these instruments</v>
          </cell>
        </row>
        <row r="3246">
          <cell r="C3246" t="str">
            <v>665.95</v>
          </cell>
          <cell r="E3246" t="str">
            <v>282.29</v>
          </cell>
          <cell r="F3246" t="str">
            <v>87477 Instruments and apparatus, n.e.s., designed for telecommunications (cross-talk meters, gain measuring instruments, distortion factor meters, etc.)</v>
          </cell>
        </row>
        <row r="3247">
          <cell r="C3247" t="str">
            <v>664.94</v>
          </cell>
          <cell r="E3247" t="str">
            <v>282.31</v>
          </cell>
          <cell r="F3247" t="str">
            <v>87425 Measuring or checking instruments, appliances and machines, n.e.s.; profile projectors</v>
          </cell>
        </row>
        <row r="3248">
          <cell r="C3248" t="str">
            <v>664.94</v>
          </cell>
          <cell r="E3248" t="str">
            <v>282.32</v>
          </cell>
          <cell r="F3248" t="str">
            <v>87426 Parts and accessories for measuring or checking instruments, appliances and machines, n.e.s. and profile projectors</v>
          </cell>
        </row>
        <row r="3249">
          <cell r="C3249" t="str">
            <v>665.94</v>
          </cell>
          <cell r="E3249" t="str">
            <v>282.39</v>
          </cell>
          <cell r="F3249" t="str">
            <v>87475 Instruments and apparatus, n.e.s. for measuring or checking voltage, current, resistance or power, without a recording device</v>
          </cell>
        </row>
        <row r="3250">
          <cell r="C3250" t="str">
            <v>664.96</v>
          </cell>
          <cell r="E3250" t="str">
            <v>282.33</v>
          </cell>
          <cell r="F3250" t="str">
            <v>87441 Gas or smoke analysis apparatus</v>
          </cell>
        </row>
        <row r="3251">
          <cell r="C3251" t="str">
            <v>665.91</v>
          </cell>
          <cell r="E3251" t="str">
            <v>671.31</v>
          </cell>
          <cell r="F3251" t="str">
            <v>87456 Parts and accessories for hydrometers and similar floating instruments, thermometers, pyrometers, barometers, hygrometers and psychrometers</v>
          </cell>
        </row>
        <row r="3252">
          <cell r="C3252" t="str">
            <v>665.91</v>
          </cell>
          <cell r="E3252" t="str">
            <v>671.32</v>
          </cell>
          <cell r="F3252" t="str">
            <v>87461 Thermostats</v>
          </cell>
        </row>
        <row r="3253">
          <cell r="C3253" t="str">
            <v>665.91</v>
          </cell>
          <cell r="E3253" t="str">
            <v>671.32</v>
          </cell>
          <cell r="F3253" t="str">
            <v>87463 Pressure regulators and controllers (monostats)</v>
          </cell>
        </row>
        <row r="3254">
          <cell r="C3254" t="str">
            <v>665.93</v>
          </cell>
          <cell r="E3254" t="str">
            <v>672.41</v>
          </cell>
          <cell r="F3254" t="str">
            <v>87469 Parts and accessories for automatic regulating or controlling instruments and apparatus</v>
          </cell>
        </row>
        <row r="3255">
          <cell r="C3255" t="str">
            <v>665.93</v>
          </cell>
          <cell r="E3255" t="str">
            <v>672.45</v>
          </cell>
          <cell r="F3255" t="str">
            <v>87471 Instruments and apparatus for measuring or detecting ionizing radiations</v>
          </cell>
        </row>
        <row r="3256">
          <cell r="C3256" t="str">
            <v>665.93</v>
          </cell>
          <cell r="E3256" t="str">
            <v>672.61</v>
          </cell>
          <cell r="F3256" t="str">
            <v>87473 Cathode-ray oscilloscopes and cathode-ray oscillographs</v>
          </cell>
        </row>
        <row r="3257">
          <cell r="C3257" t="str">
            <v>651.95</v>
          </cell>
          <cell r="E3257" t="str">
            <v>672.62</v>
          </cell>
          <cell r="F3257" t="str">
            <v>74439 Derricks, cranes, etc. n.e.s., not self-propelled</v>
          </cell>
        </row>
        <row r="3258">
          <cell r="C3258" t="str">
            <v>651.95</v>
          </cell>
          <cell r="E3258" t="str">
            <v>672.69</v>
          </cell>
          <cell r="F3258" t="str">
            <v>74441 Built-in jacking systems of a kind used in garages for raising vehicles</v>
          </cell>
        </row>
        <row r="3259">
          <cell r="C3259" t="str">
            <v>651.95</v>
          </cell>
          <cell r="E3259" t="str">
            <v>672.7</v>
          </cell>
          <cell r="F3259" t="str">
            <v>74443 Jacks and hoists, n.e.s., hydraulic</v>
          </cell>
        </row>
        <row r="3260">
          <cell r="C3260" t="str">
            <v>664.95</v>
          </cell>
          <cell r="E3260" t="str">
            <v>673.21</v>
          </cell>
          <cell r="F3260" t="str">
            <v>87431 Instruments and apparatus for measuring or checking the flow or level of liquids, n.e.s. (excluding supply etc. meters and regulating etc. apparatus)</v>
          </cell>
        </row>
        <row r="3261">
          <cell r="C3261" t="str">
            <v>664.95</v>
          </cell>
          <cell r="E3261" t="str">
            <v>673.21</v>
          </cell>
          <cell r="F3261" t="str">
            <v>87435 Instruments and apparatus for measuring or checking the pressure of liquids or gases, n.e.s. (not supply etc. meters and regulating etc. apparatus)</v>
          </cell>
        </row>
        <row r="3262">
          <cell r="C3262" t="str">
            <v>664.95</v>
          </cell>
          <cell r="E3262" t="str">
            <v>673.21</v>
          </cell>
          <cell r="F3262" t="str">
            <v>87437 Instruments and apparatus for measuring or checking the variables of liquids or gases, n.e.s. (not supply etc. meters and regulating etc. apparatus)</v>
          </cell>
        </row>
        <row r="3263">
          <cell r="C3263" t="str">
            <v>654.6</v>
          </cell>
          <cell r="E3263" t="str">
            <v>673.21</v>
          </cell>
          <cell r="F3263" t="str">
            <v>77649 Electronic integrated circuits and microassemblies, n.e.s.</v>
          </cell>
        </row>
        <row r="3264">
          <cell r="C3264" t="str">
            <v>654.6</v>
          </cell>
          <cell r="E3264" t="str">
            <v>673.21</v>
          </cell>
          <cell r="F3264" t="str">
            <v>77681 Piezoelectric crystals, mounted</v>
          </cell>
        </row>
        <row r="3265">
          <cell r="C3265" t="str">
            <v>654.6</v>
          </cell>
          <cell r="E3265" t="str">
            <v>673.21</v>
          </cell>
          <cell r="F3265" t="str">
            <v>77688 Parts of diodes, transistors and similar semiconductor devices (including photosensitive), light emitting diodes and mounted piezoelectric crystals</v>
          </cell>
        </row>
        <row r="3266">
          <cell r="C3266" t="str">
            <v>654.6</v>
          </cell>
          <cell r="E3266" t="str">
            <v>673.21</v>
          </cell>
          <cell r="F3266" t="str">
            <v>77689 Parts of electronic integrated circuits and microassembles</v>
          </cell>
        </row>
        <row r="3267">
          <cell r="C3267" t="str">
            <v>664.95</v>
          </cell>
          <cell r="E3267" t="str">
            <v>673.21</v>
          </cell>
          <cell r="F3267" t="str">
            <v>87439 Parts and acessories for instruments and apparatus for measuring or checking the flow, level, pressure or other variables of liquids or gases, n.e.s.</v>
          </cell>
        </row>
        <row r="3268">
          <cell r="C3268" t="str">
            <v>665.99</v>
          </cell>
          <cell r="E3268" t="str">
            <v>673.24</v>
          </cell>
          <cell r="F3268" t="str">
            <v>87478 Instruments and apparatus for measuring or checking electrical quantities, n.e.s.</v>
          </cell>
        </row>
        <row r="3269">
          <cell r="C3269" t="str">
            <v>667.11</v>
          </cell>
          <cell r="E3269" t="str">
            <v>673.24</v>
          </cell>
          <cell r="F3269" t="str">
            <v>88114 Parts and accessories for photographic (other than cinematographic) cameras</v>
          </cell>
        </row>
        <row r="3270">
          <cell r="C3270" t="str">
            <v>667.12</v>
          </cell>
          <cell r="E3270" t="str">
            <v>673.24</v>
          </cell>
          <cell r="F3270" t="str">
            <v>88115 Parts and accessories for photographic flashlight apparatus</v>
          </cell>
        </row>
        <row r="3271">
          <cell r="C3271" t="str">
            <v>667.13</v>
          </cell>
          <cell r="E3271" t="str">
            <v>673.24</v>
          </cell>
          <cell r="F3271" t="str">
            <v>88121 Cinematographic cameras</v>
          </cell>
        </row>
        <row r="3272">
          <cell r="C3272" t="str">
            <v>667.21</v>
          </cell>
          <cell r="E3272" t="str">
            <v>673.24</v>
          </cell>
          <cell r="F3272" t="str">
            <v>88122 Cinematographic projectors</v>
          </cell>
        </row>
        <row r="3273">
          <cell r="C3273" t="str">
            <v>277.11</v>
          </cell>
          <cell r="E3273" t="str">
            <v>673.51</v>
          </cell>
          <cell r="F3273" t="str">
            <v>51484 Nitrile-function compounds n.e.s.</v>
          </cell>
        </row>
        <row r="3274">
          <cell r="C3274" t="str">
            <v>277.19</v>
          </cell>
          <cell r="E3274" t="str">
            <v>673.41</v>
          </cell>
          <cell r="F3274" t="str">
            <v>51485 Diazo-, azo- and azoxy-compounds</v>
          </cell>
        </row>
        <row r="3275">
          <cell r="C3275" t="str">
            <v>667.22</v>
          </cell>
          <cell r="E3275" t="str">
            <v>673.41</v>
          </cell>
          <cell r="F3275" t="str">
            <v>88123 Parts and accessories for cinematographic cameras</v>
          </cell>
        </row>
        <row r="3276">
          <cell r="C3276" t="str">
            <v>667.29</v>
          </cell>
          <cell r="E3276" t="str">
            <v>673.41</v>
          </cell>
          <cell r="F3276" t="str">
            <v>88124 Parts and accessories for cinematographic projectors</v>
          </cell>
        </row>
        <row r="3277">
          <cell r="C3277" t="str">
            <v>667.31</v>
          </cell>
          <cell r="E3277" t="str">
            <v>673.41</v>
          </cell>
          <cell r="F3277" t="str">
            <v>88131 Microfilm, microfiche or other microform readers, whether or not capable of producing copies</v>
          </cell>
        </row>
        <row r="3278">
          <cell r="C3278" t="str">
            <v>667.39</v>
          </cell>
          <cell r="E3278" t="str">
            <v>673.46</v>
          </cell>
          <cell r="F3278" t="str">
            <v>88132 Image projectors, n.e.s.</v>
          </cell>
        </row>
        <row r="3279">
          <cell r="C3279" t="str">
            <v>667.39</v>
          </cell>
          <cell r="E3279" t="str">
            <v>673.46</v>
          </cell>
          <cell r="F3279" t="str">
            <v>88133 Photographic (other than cinematographic) enlargers and reducers</v>
          </cell>
        </row>
        <row r="3280">
          <cell r="C3280" t="str">
            <v>667.41</v>
          </cell>
          <cell r="E3280" t="str">
            <v>673.46</v>
          </cell>
          <cell r="F3280" t="str">
            <v>88134 Parts and accessories for microform readers, image projectors, n.e.s. and photographic (except cinematographic) enlargers and reducers</v>
          </cell>
        </row>
        <row r="3281">
          <cell r="C3281" t="str">
            <v>667.42</v>
          </cell>
          <cell r="E3281" t="str">
            <v>673.46</v>
          </cell>
          <cell r="F3281" t="str">
            <v>88135 Apparatus and equipment for photographic (including cinematographic) laboratories, n.e.s.; negatoscopes; projection screens</v>
          </cell>
        </row>
        <row r="3282">
          <cell r="C3282" t="str">
            <v>667.49</v>
          </cell>
          <cell r="E3282" t="str">
            <v>673.52</v>
          </cell>
          <cell r="F3282" t="str">
            <v>88136 Parts and accessories for photographic (including cinematographic) laboratory apparatus and equipment, n.e.s., negascopes and projection screens</v>
          </cell>
        </row>
        <row r="3283">
          <cell r="C3283" t="str">
            <v>277.21</v>
          </cell>
          <cell r="E3283" t="str">
            <v>674.21</v>
          </cell>
          <cell r="F3283" t="str">
            <v>51486 Organic derivatives of hydrazine or hydroxylamine</v>
          </cell>
        </row>
        <row r="3284">
          <cell r="C3284" t="str">
            <v>277.21</v>
          </cell>
          <cell r="E3284" t="str">
            <v>674.21</v>
          </cell>
          <cell r="F3284" t="str">
            <v>51489 Nitrogen-function compounds n.e.s.</v>
          </cell>
        </row>
        <row r="3285">
          <cell r="C3285" t="str">
            <v>681.14</v>
          </cell>
          <cell r="E3285" t="str">
            <v>674.41</v>
          </cell>
        </row>
        <row r="3286">
          <cell r="C3286" t="str">
            <v>681.13</v>
          </cell>
          <cell r="E3286" t="str">
            <v>674.11</v>
          </cell>
        </row>
        <row r="3287">
          <cell r="C3287" t="str">
            <v>681.14</v>
          </cell>
          <cell r="E3287" t="str">
            <v>674.13</v>
          </cell>
        </row>
        <row r="3288">
          <cell r="C3288" t="str">
            <v>681.12</v>
          </cell>
          <cell r="E3288" t="str">
            <v>674.13</v>
          </cell>
        </row>
        <row r="3289">
          <cell r="C3289" t="str">
            <v>971.01</v>
          </cell>
          <cell r="E3289" t="str">
            <v>674.42</v>
          </cell>
        </row>
        <row r="3290">
          <cell r="C3290" t="str">
            <v>971.01</v>
          </cell>
          <cell r="E3290" t="str">
            <v>674.43</v>
          </cell>
        </row>
        <row r="3291">
          <cell r="C3291" t="str">
            <v>971.01</v>
          </cell>
          <cell r="E3291" t="str">
            <v>674.43</v>
          </cell>
        </row>
        <row r="3292">
          <cell r="C3292" t="str">
            <v>971.01</v>
          </cell>
          <cell r="E3292" t="str">
            <v>674.31</v>
          </cell>
        </row>
        <row r="3293">
          <cell r="C3293" t="str">
            <v>971.02</v>
          </cell>
          <cell r="E3293" t="str">
            <v>674.44</v>
          </cell>
        </row>
        <row r="3294">
          <cell r="C3294" t="str">
            <v>681.23</v>
          </cell>
          <cell r="E3294" t="str">
            <v>673.27</v>
          </cell>
        </row>
        <row r="3295">
          <cell r="C3295" t="str">
            <v>681.25</v>
          </cell>
          <cell r="E3295" t="str">
            <v>673.27</v>
          </cell>
        </row>
        <row r="3296">
          <cell r="C3296" t="str">
            <v>681.24</v>
          </cell>
          <cell r="E3296" t="str">
            <v>673.29</v>
          </cell>
        </row>
        <row r="3297">
          <cell r="C3297" t="str">
            <v>681.25</v>
          </cell>
          <cell r="E3297" t="str">
            <v>673.49</v>
          </cell>
        </row>
        <row r="3298">
          <cell r="C3298" t="str">
            <v>681.24</v>
          </cell>
          <cell r="E3298" t="str">
            <v>673.49</v>
          </cell>
        </row>
        <row r="3299">
          <cell r="C3299" t="str">
            <v>681.25</v>
          </cell>
          <cell r="E3299" t="str">
            <v>673.53</v>
          </cell>
        </row>
        <row r="3300">
          <cell r="C3300" t="str">
            <v>681.24</v>
          </cell>
          <cell r="E3300" t="str">
            <v>674.22</v>
          </cell>
        </row>
        <row r="3301">
          <cell r="C3301" t="str">
            <v>681.25</v>
          </cell>
          <cell r="E3301" t="str">
            <v>674.12</v>
          </cell>
        </row>
        <row r="3302">
          <cell r="C3302" t="str">
            <v>681.22</v>
          </cell>
          <cell r="E3302" t="str">
            <v>674.14</v>
          </cell>
        </row>
        <row r="3303">
          <cell r="C3303" t="str">
            <v>971.03</v>
          </cell>
          <cell r="E3303" t="str">
            <v>674.32</v>
          </cell>
        </row>
        <row r="3304">
          <cell r="C3304" t="str">
            <v>971.03</v>
          </cell>
          <cell r="E3304" t="str">
            <v>674.51</v>
          </cell>
        </row>
        <row r="3305">
          <cell r="C3305" t="str">
            <v>289.21</v>
          </cell>
          <cell r="E3305" t="str">
            <v>674.52</v>
          </cell>
          <cell r="F3305" t="str">
            <v>52371 Commercial ammonium carbonate and other ammonium carbonates</v>
          </cell>
        </row>
        <row r="3306">
          <cell r="C3306" t="str">
            <v>289.29</v>
          </cell>
          <cell r="E3306" t="str">
            <v>676.11</v>
          </cell>
          <cell r="F3306" t="str">
            <v>52372 Neutral sodium carbonate (disodium carbonate)</v>
          </cell>
        </row>
        <row r="3307">
          <cell r="C3307" t="str">
            <v>897.31</v>
          </cell>
          <cell r="E3307" t="str">
            <v>676.12</v>
          </cell>
        </row>
        <row r="3308">
          <cell r="C3308" t="str">
            <v>897.31</v>
          </cell>
          <cell r="E3308" t="str">
            <v>676.19</v>
          </cell>
        </row>
        <row r="3309">
          <cell r="C3309" t="str">
            <v>897.31</v>
          </cell>
          <cell r="E3309" t="str">
            <v>676.19</v>
          </cell>
        </row>
        <row r="3310">
          <cell r="C3310" t="str">
            <v>897.32</v>
          </cell>
          <cell r="E3310" t="str">
            <v>676.43</v>
          </cell>
        </row>
        <row r="3311">
          <cell r="C3311" t="str">
            <v>897.32</v>
          </cell>
          <cell r="E3311" t="str">
            <v>676.21</v>
          </cell>
        </row>
        <row r="3312">
          <cell r="C3312" t="str">
            <v>897.32</v>
          </cell>
          <cell r="E3312" t="str">
            <v>676.22</v>
          </cell>
        </row>
        <row r="3313">
          <cell r="C3313" t="str">
            <v>897.41</v>
          </cell>
          <cell r="E3313" t="str">
            <v>676.29</v>
          </cell>
        </row>
        <row r="3314">
          <cell r="C3314" t="str">
            <v>897.49</v>
          </cell>
          <cell r="E3314" t="str">
            <v>676.29</v>
          </cell>
        </row>
        <row r="3315">
          <cell r="C3315" t="str">
            <v>897.33</v>
          </cell>
          <cell r="E3315" t="str">
            <v>676.31</v>
          </cell>
        </row>
        <row r="3316">
          <cell r="C3316" t="str">
            <v>897.33</v>
          </cell>
          <cell r="E3316" t="str">
            <v>676.33</v>
          </cell>
        </row>
        <row r="3317">
          <cell r="C3317" t="str">
            <v>897.21</v>
          </cell>
          <cell r="E3317" t="str">
            <v>676.44</v>
          </cell>
        </row>
        <row r="3318">
          <cell r="C3318" t="str">
            <v>897.21</v>
          </cell>
          <cell r="E3318" t="str">
            <v>676.81</v>
          </cell>
        </row>
        <row r="3319">
          <cell r="C3319" t="str">
            <v>897.29</v>
          </cell>
          <cell r="E3319" t="str">
            <v>676.81</v>
          </cell>
        </row>
        <row r="3320">
          <cell r="C3320" t="str">
            <v>961.0</v>
          </cell>
          <cell r="E3320" t="str">
            <v>676.81</v>
          </cell>
        </row>
        <row r="3321">
          <cell r="C3321" t="str">
            <v>961.0</v>
          </cell>
          <cell r="E3321" t="str">
            <v>676.82</v>
          </cell>
        </row>
        <row r="3322">
          <cell r="C3322" t="str">
            <v>671.21</v>
          </cell>
          <cell r="E3322" t="str">
            <v>676.82</v>
          </cell>
          <cell r="F3322" t="str">
            <v>88210 Chemicals prepared for photographic use (except varnish, glue, etc.); unmixed products for photo use in measured portions or ready to use retail packs</v>
          </cell>
        </row>
        <row r="3323">
          <cell r="C3323" t="str">
            <v>671.22</v>
          </cell>
          <cell r="E3323" t="str">
            <v>676.82</v>
          </cell>
          <cell r="F3323" t="str">
            <v>88220 Photographic plates and film, flat, sensitised, unexposed, except of paper, paperboard or textiles; instant print film, flat, sensitised, unexposed</v>
          </cell>
        </row>
        <row r="3324">
          <cell r="C3324" t="str">
            <v>671.23</v>
          </cell>
          <cell r="E3324" t="str">
            <v>676.82</v>
          </cell>
          <cell r="F3324" t="str">
            <v>88230 Photographic film in rolls, sensitised, unexposed, except of paper, paperboard or textiles; instant print film in rolls, sensitised, unexposed</v>
          </cell>
        </row>
        <row r="3325">
          <cell r="C3325" t="str">
            <v>671.41</v>
          </cell>
          <cell r="E3325" t="str">
            <v>676.83</v>
          </cell>
          <cell r="F3325" t="str">
            <v>88411 Contact lenses</v>
          </cell>
        </row>
        <row r="3326">
          <cell r="C3326" t="str">
            <v>671.49</v>
          </cell>
          <cell r="E3326" t="str">
            <v>676.84</v>
          </cell>
          <cell r="F3326" t="str">
            <v>88415 Spectacle lenses of glass</v>
          </cell>
        </row>
        <row r="3327">
          <cell r="C3327" t="str">
            <v>671.51</v>
          </cell>
          <cell r="E3327" t="str">
            <v>676.84</v>
          </cell>
          <cell r="F3327" t="str">
            <v>88417 Spectacle lenses of materials other than glass</v>
          </cell>
        </row>
        <row r="3328">
          <cell r="C3328" t="str">
            <v>671.51</v>
          </cell>
          <cell r="E3328" t="str">
            <v>676.85</v>
          </cell>
          <cell r="F3328" t="str">
            <v>88419 Optical fibers, optical fiber bundles and cables; sheets and plates of polarising material; unmounted optical elements, n.e.s.</v>
          </cell>
        </row>
        <row r="3329">
          <cell r="C3329" t="str">
            <v>671.52</v>
          </cell>
          <cell r="E3329" t="str">
            <v>676.85</v>
          </cell>
          <cell r="F3329" t="str">
            <v>88421 Frames and mountings for spectacles, goggles or the like</v>
          </cell>
        </row>
        <row r="3330">
          <cell r="C3330" t="str">
            <v>671.53</v>
          </cell>
          <cell r="E3330" t="str">
            <v>678.14</v>
          </cell>
          <cell r="F3330" t="str">
            <v>88422 Parts for frames and mountings of spectacles, goggles and the like</v>
          </cell>
        </row>
        <row r="3331">
          <cell r="C3331" t="str">
            <v>671.53</v>
          </cell>
          <cell r="E3331" t="str">
            <v>678.15</v>
          </cell>
          <cell r="F3331" t="str">
            <v>88423 Spectacles, goggles and the like, corrective, protective or other</v>
          </cell>
        </row>
        <row r="3332">
          <cell r="C3332" t="str">
            <v>671.54</v>
          </cell>
          <cell r="E3332" t="str">
            <v>678.15</v>
          </cell>
          <cell r="F3332" t="str">
            <v>88431 Objective lenses for cameras, projectors or photographic enlargers or reducers</v>
          </cell>
        </row>
        <row r="3333">
          <cell r="C3333" t="str">
            <v>671.55</v>
          </cell>
          <cell r="E3333" t="str">
            <v>678.19</v>
          </cell>
          <cell r="F3333" t="str">
            <v>88432 Objective lenses, n.e.s., mounted</v>
          </cell>
        </row>
        <row r="3334">
          <cell r="C3334" t="str">
            <v>671.59</v>
          </cell>
          <cell r="E3334" t="str">
            <v>672.47</v>
          </cell>
          <cell r="F3334" t="str">
            <v>88433 Filters (optical elements), mounted</v>
          </cell>
        </row>
        <row r="3335">
          <cell r="C3335" t="str">
            <v>671.59</v>
          </cell>
          <cell r="E3335" t="str">
            <v>672.81</v>
          </cell>
          <cell r="F3335" t="str">
            <v>88439 Mounted optical elements, n.e.s.</v>
          </cell>
        </row>
        <row r="3336">
          <cell r="C3336" t="str">
            <v>671.59</v>
          </cell>
          <cell r="E3336" t="str">
            <v>672.81</v>
          </cell>
          <cell r="F3336" t="str">
            <v>88531 Wrist watches, battery powered, whether or not incorporating a stop watch facility, cases of precious metal or clad with precious metal</v>
          </cell>
        </row>
        <row r="3337">
          <cell r="C3337" t="str">
            <v>671.59</v>
          </cell>
          <cell r="E3337" t="str">
            <v>675.31</v>
          </cell>
          <cell r="F3337" t="str">
            <v>88532 Wrist watches other than battery powered, whether or not uncorporating a stop watch facility, cases of precious metal or clad with precious metal</v>
          </cell>
        </row>
        <row r="3338">
          <cell r="C3338" t="str">
            <v>671.59</v>
          </cell>
          <cell r="E3338" t="str">
            <v>675.31</v>
          </cell>
          <cell r="F3338" t="str">
            <v>88539 Pocket watches and other watches (not wrist watches), with cases of precious metal or clad with precious metal</v>
          </cell>
        </row>
        <row r="3339">
          <cell r="C3339" t="str">
            <v>671.59</v>
          </cell>
          <cell r="E3339" t="str">
            <v>675.32</v>
          </cell>
          <cell r="F3339" t="str">
            <v>88541 Wrist watches, battery powered, whether or not incorporating a stop watch facility, with cases neither of precious metal nor clad with precious metal</v>
          </cell>
        </row>
        <row r="3340">
          <cell r="C3340" t="str">
            <v>671.33</v>
          </cell>
          <cell r="E3340" t="str">
            <v>675.33</v>
          </cell>
          <cell r="F3340" t="str">
            <v>88310 Cinematograph film, exposed and developed, whether or not incorporating sound track or consisting only of sound track, of a width of 35 mm or more</v>
          </cell>
        </row>
        <row r="3341">
          <cell r="C3341" t="str">
            <v>671.33</v>
          </cell>
          <cell r="E3341" t="str">
            <v>675.34</v>
          </cell>
          <cell r="F3341" t="str">
            <v>88390 Cinematograph film, exposed and developed, whether or not incorporating sound track or consisting only of sound track of a width less than 35 mm</v>
          </cell>
        </row>
        <row r="3342">
          <cell r="C3342" t="str">
            <v>282.1</v>
          </cell>
          <cell r="E3342" t="str">
            <v>675.34</v>
          </cell>
          <cell r="F3342" t="str">
            <v>52231 Hydrogen chloride, (hydrochloric acid); chlorosulfuric acid</v>
          </cell>
        </row>
        <row r="3343">
          <cell r="C3343" t="str">
            <v>282.21</v>
          </cell>
          <cell r="E3343" t="str">
            <v>675.35</v>
          </cell>
          <cell r="F3343" t="str">
            <v>52232 Sulfuric acid; oleum</v>
          </cell>
        </row>
        <row r="3344">
          <cell r="C3344" t="str">
            <v>282.29</v>
          </cell>
          <cell r="E3344" t="str">
            <v>675.36</v>
          </cell>
          <cell r="F3344" t="str">
            <v>52233 Nitric acid; sulfonitric acids</v>
          </cell>
        </row>
        <row r="3345">
          <cell r="C3345" t="str">
            <v>282.31</v>
          </cell>
          <cell r="E3345" t="str">
            <v>675.51</v>
          </cell>
          <cell r="F3345" t="str">
            <v>52234 Diphosphorus pentoxide; phosphoric acid and polyphosphoric acids</v>
          </cell>
        </row>
        <row r="3346">
          <cell r="C3346" t="str">
            <v>282.32</v>
          </cell>
          <cell r="E3346" t="str">
            <v>675.52</v>
          </cell>
          <cell r="F3346" t="str">
            <v>52235 Boron oxides; boric acids</v>
          </cell>
        </row>
        <row r="3347">
          <cell r="C3347" t="str">
            <v>282.39</v>
          </cell>
          <cell r="E3347" t="str">
            <v>675.53</v>
          </cell>
          <cell r="F3347" t="str">
            <v>52237 Silicon dioxide</v>
          </cell>
        </row>
        <row r="3348">
          <cell r="C3348" t="str">
            <v>282.33</v>
          </cell>
          <cell r="E3348" t="str">
            <v>675.54</v>
          </cell>
          <cell r="F3348" t="str">
            <v>52236 Inorganic acids, n.e.s.</v>
          </cell>
        </row>
        <row r="3349">
          <cell r="C3349" t="str">
            <v>671.31</v>
          </cell>
          <cell r="E3349" t="str">
            <v>675.55</v>
          </cell>
          <cell r="F3349" t="str">
            <v>88240 Photographic paper, paperboard and textiles, sensitised, unexposed</v>
          </cell>
        </row>
        <row r="3350">
          <cell r="C3350" t="str">
            <v>671.32</v>
          </cell>
          <cell r="E3350" t="str">
            <v>675.71</v>
          </cell>
          <cell r="F3350" t="str">
            <v>88250 Photographic plates, film, paper, paperboard and textiles, exposed but not developed</v>
          </cell>
        </row>
        <row r="3351">
          <cell r="C3351" t="str">
            <v>671.32</v>
          </cell>
          <cell r="E3351" t="str">
            <v>675.37</v>
          </cell>
          <cell r="F3351" t="str">
            <v>88260 Photographic plates and film, exposed and developed, other than cinematograph film</v>
          </cell>
        </row>
        <row r="3352">
          <cell r="C3352" t="str">
            <v>672.41</v>
          </cell>
          <cell r="E3352" t="str">
            <v>675.38</v>
          </cell>
          <cell r="F3352" t="str">
            <v>88542 Wrist watches other than battery powered, whether or not incorporating a stop watch facility, with cases neither of nor clad with precious metal</v>
          </cell>
        </row>
        <row r="3353">
          <cell r="C3353" t="str">
            <v>672.45</v>
          </cell>
          <cell r="E3353" t="str">
            <v>675.56</v>
          </cell>
          <cell r="F3353" t="str">
            <v>88549 Pocket watches and other watches (not wrist watches), with cases neither of precious metal nor clad with precious metal</v>
          </cell>
        </row>
        <row r="3354">
          <cell r="C3354" t="str">
            <v>672.61</v>
          </cell>
          <cell r="E3354" t="str">
            <v>675.72</v>
          </cell>
          <cell r="F3354" t="str">
            <v>88571 Instrument panel clocks and clocks of a similar type, for vehicles, aircraft, spacecraft or vessels</v>
          </cell>
        </row>
        <row r="3355">
          <cell r="C3355" t="str">
            <v>672.62</v>
          </cell>
          <cell r="E3355" t="str">
            <v>676.15</v>
          </cell>
          <cell r="F3355" t="str">
            <v>88572 Clocks with watch movements (excluding instrument panel clocks), battery powered</v>
          </cell>
        </row>
        <row r="3356">
          <cell r="C3356" t="str">
            <v>672.69</v>
          </cell>
          <cell r="E3356" t="str">
            <v>676.25</v>
          </cell>
          <cell r="F3356" t="str">
            <v>88573 Clocks with watch movements (excluding instrument panel clocks), other than battery powered</v>
          </cell>
        </row>
        <row r="3357">
          <cell r="C3357" t="str">
            <v>672.7</v>
          </cell>
          <cell r="E3357" t="str">
            <v>676.25</v>
          </cell>
          <cell r="F3357" t="str">
            <v>88574 Alarm clocks (with clock movements), battery, or ac powered</v>
          </cell>
        </row>
        <row r="3358">
          <cell r="C3358" t="str">
            <v>673</v>
          </cell>
          <cell r="E3358" t="str">
            <v>676.34</v>
          </cell>
          <cell r="F3358" t="str">
            <v>88578 Clocks (with clock movements), n.e.s., battery or ac powered</v>
          </cell>
        </row>
        <row r="3359">
          <cell r="C3359" t="str">
            <v>673</v>
          </cell>
          <cell r="E3359" t="str">
            <v>676.45</v>
          </cell>
          <cell r="F3359" t="str">
            <v>88579 Clocks (with clock movements), n.e.s.</v>
          </cell>
        </row>
        <row r="3360">
          <cell r="C3360" t="str">
            <v>673</v>
          </cell>
          <cell r="E3360" t="str">
            <v>676.87</v>
          </cell>
          <cell r="F3360" t="str">
            <v>88591 Watch cases and parts of watch cases</v>
          </cell>
        </row>
        <row r="3361">
          <cell r="C3361" t="str">
            <v>673</v>
          </cell>
          <cell r="E3361" t="str">
            <v>678.21</v>
          </cell>
          <cell r="F3361" t="str">
            <v>88592 Watch straps, watch bands and watch bracelets, and parts thereof, of metal</v>
          </cell>
        </row>
        <row r="3362">
          <cell r="C3362" t="str">
            <v>673</v>
          </cell>
          <cell r="E3362" t="str">
            <v>672.49</v>
          </cell>
          <cell r="F3362" t="str">
            <v>88593 Watch straps, watch bands and watch bracelets and parts thereof, of material other than metal</v>
          </cell>
        </row>
        <row r="3363">
          <cell r="C3363" t="str">
            <v>673</v>
          </cell>
          <cell r="E3363" t="str">
            <v>672.82</v>
          </cell>
          <cell r="F3363" t="str">
            <v>88594 Time of day recording apparatus and apparatus for measuring, recording, etc. intervals of time with a clock or watch movement or synchronous motor</v>
          </cell>
        </row>
        <row r="3364">
          <cell r="C3364" t="str">
            <v>673</v>
          </cell>
          <cell r="E3364" t="str">
            <v>675.11</v>
          </cell>
          <cell r="F3364" t="str">
            <v>88595 Time switches with clock or watch movement or with synchronous motor</v>
          </cell>
        </row>
        <row r="3365">
          <cell r="C3365" t="str">
            <v>673</v>
          </cell>
          <cell r="E3365" t="str">
            <v>675.11</v>
          </cell>
          <cell r="F3365" t="str">
            <v>88596 Clock movements, complete and assembled</v>
          </cell>
        </row>
        <row r="3366">
          <cell r="C3366" t="str">
            <v>673</v>
          </cell>
          <cell r="E3366" t="str">
            <v>675.41</v>
          </cell>
          <cell r="F3366" t="str">
            <v>88597 Clock cases and cases of a similar type for other clock mechanisms (time registers and/or recorders, time stamps, time meters, etc.) and parts thereof</v>
          </cell>
        </row>
        <row r="3367">
          <cell r="C3367" t="str">
            <v>673</v>
          </cell>
          <cell r="E3367" t="str">
            <v>675.42</v>
          </cell>
          <cell r="F3367" t="str">
            <v>88598 Complete watch or clock movements, unassembled or partly assembled; incomplete watch or clock movements, assembled; rough watch or clock movements</v>
          </cell>
        </row>
        <row r="3368">
          <cell r="C3368" t="str">
            <v>673</v>
          </cell>
          <cell r="E3368" t="str">
            <v>675.61</v>
          </cell>
          <cell r="F3368" t="str">
            <v>88599 Clock or watch parts, n.e.s.</v>
          </cell>
        </row>
        <row r="3369">
          <cell r="C3369" t="str">
            <v>673</v>
          </cell>
          <cell r="E3369" t="str">
            <v>675.73</v>
          </cell>
          <cell r="F3369" t="str">
            <v>89111 Tanks and other armored fighting vehicles, motorized, whether or not fitted with weapons, and parts of such vehicles</v>
          </cell>
        </row>
        <row r="3370">
          <cell r="C3370" t="str">
            <v>673</v>
          </cell>
          <cell r="E3370" t="str">
            <v>675.73</v>
          </cell>
          <cell r="F3370" t="str">
            <v>89112 Military weapons (other than revolvers, pistols and the arms of heading 891.13)</v>
          </cell>
        </row>
        <row r="3371">
          <cell r="C3371" t="str">
            <v>673.51</v>
          </cell>
          <cell r="E3371" t="str">
            <v>675.73</v>
          </cell>
          <cell r="F3371" t="str">
            <v>89212 Children's picture, drawing or coloring books</v>
          </cell>
        </row>
        <row r="3372">
          <cell r="C3372" t="str">
            <v>673</v>
          </cell>
          <cell r="E3372" t="str">
            <v>675.12</v>
          </cell>
          <cell r="F3372" t="str">
            <v>89113 Swords, cutlasses, bayonets, lances and similar arms and parts thereof and scabbards and shields thereof</v>
          </cell>
        </row>
        <row r="3373">
          <cell r="C3373" t="str">
            <v>673</v>
          </cell>
          <cell r="E3373" t="str">
            <v>675.12</v>
          </cell>
          <cell r="F3373" t="str">
            <v>89114 Revolvers and pistols, designed to fire live ammunition</v>
          </cell>
        </row>
        <row r="3374">
          <cell r="C3374" t="str">
            <v>673</v>
          </cell>
          <cell r="E3374" t="str">
            <v>675.2</v>
          </cell>
          <cell r="F3374" t="str">
            <v>89121 Cartridges for riveting or similar tools or for captive-bolt humane killers, and parts thereof</v>
          </cell>
        </row>
        <row r="3375">
          <cell r="C3375" t="str">
            <v>673</v>
          </cell>
          <cell r="E3375" t="str">
            <v>675.43</v>
          </cell>
          <cell r="F3375" t="str">
            <v>89122 Cartridges for shotguns</v>
          </cell>
        </row>
        <row r="3376">
          <cell r="C3376" t="str">
            <v>673</v>
          </cell>
          <cell r="E3376" t="str">
            <v>675.62</v>
          </cell>
          <cell r="F3376" t="str">
            <v>89123 Air gun pellets and parts of cartridges for shotguns</v>
          </cell>
        </row>
        <row r="3377">
          <cell r="C3377" t="str">
            <v>673</v>
          </cell>
          <cell r="E3377" t="str">
            <v>675.74</v>
          </cell>
          <cell r="F3377" t="str">
            <v>89124 Cartridges and parts thereof, n.e.s.</v>
          </cell>
        </row>
        <row r="3378">
          <cell r="C3378" t="str">
            <v>673</v>
          </cell>
          <cell r="E3378" t="str">
            <v>676.17</v>
          </cell>
          <cell r="F3378" t="str">
            <v>89129 Munitions of war and parts thereof, n.e.s.</v>
          </cell>
        </row>
        <row r="3379">
          <cell r="C3379" t="str">
            <v>673</v>
          </cell>
          <cell r="E3379" t="str">
            <v>676.19</v>
          </cell>
          <cell r="F3379" t="str">
            <v>89131 Firearms, n.e.s. and other devices that fire an explosive charge (sporting rifles, devices for firing signal flares, blank cartridges, etc.)</v>
          </cell>
        </row>
        <row r="3380">
          <cell r="C3380" t="str">
            <v>673.52</v>
          </cell>
          <cell r="E3380" t="str">
            <v>676.19</v>
          </cell>
          <cell r="F3380" t="str">
            <v>89213 Maps and charts in book form</v>
          </cell>
        </row>
        <row r="3381">
          <cell r="C3381" t="str">
            <v>674.21</v>
          </cell>
          <cell r="E3381" t="str">
            <v>676.41</v>
          </cell>
          <cell r="F3381" t="str">
            <v>89241 Transfers (decalcomanias)</v>
          </cell>
        </row>
        <row r="3382">
          <cell r="C3382" t="str">
            <v>674.21</v>
          </cell>
          <cell r="E3382" t="str">
            <v>676.42</v>
          </cell>
          <cell r="F3382" t="str">
            <v>89242 Printed or illustrated postcards; printed cards bearing personal greetings, messages, etc., illustrated or not, with or without envelopes or trimmings</v>
          </cell>
        </row>
        <row r="3383">
          <cell r="C3383" t="str">
            <v>674.41</v>
          </cell>
          <cell r="E3383" t="str">
            <v>676.29</v>
          </cell>
          <cell r="F3383" t="str">
            <v>89284 Calendars of any kind, printed (including calendar blocks)</v>
          </cell>
        </row>
        <row r="3384">
          <cell r="C3384" t="str">
            <v>674.11</v>
          </cell>
          <cell r="E3384" t="str">
            <v>676.46</v>
          </cell>
          <cell r="F3384" t="str">
            <v>89215 Printed books, brochures, leaflets and similar printed matter, in single sheets, whether or not folded</v>
          </cell>
        </row>
        <row r="3385">
          <cell r="C3385" t="str">
            <v>674.13</v>
          </cell>
          <cell r="E3385" t="str">
            <v>676.39</v>
          </cell>
          <cell r="F3385" t="str">
            <v>89219 Books, brochures and similar printed matter, not in single sheets, n.e.s.</v>
          </cell>
        </row>
        <row r="3386">
          <cell r="C3386" t="str">
            <v>674.13</v>
          </cell>
          <cell r="E3386" t="str">
            <v>676.47</v>
          </cell>
          <cell r="F3386" t="str">
            <v>89221 Newspapers, journals and periodicals, whether or not illustrated or containing advertising material, appearing at least four times a week</v>
          </cell>
        </row>
        <row r="3387">
          <cell r="C3387" t="str">
            <v>674.42</v>
          </cell>
          <cell r="E3387" t="str">
            <v>676.88</v>
          </cell>
          <cell r="F3387" t="str">
            <v>89285 Music, printed or in manuscript, whether or not bound or illustrated</v>
          </cell>
        </row>
        <row r="3388">
          <cell r="C3388" t="str">
            <v>674.43</v>
          </cell>
          <cell r="E3388" t="str">
            <v>676.48</v>
          </cell>
          <cell r="F3388" t="str">
            <v>89286 Trade advertising material, commercial catalogs and the like</v>
          </cell>
        </row>
        <row r="3389">
          <cell r="C3389" t="str">
            <v>674.43</v>
          </cell>
          <cell r="E3389" t="str">
            <v>678.29</v>
          </cell>
          <cell r="F3389" t="str">
            <v>89287 Pictures, designs and photographs</v>
          </cell>
        </row>
        <row r="3390">
          <cell r="C3390" t="str">
            <v>674.31</v>
          </cell>
          <cell r="E3390" t="str">
            <v>678.29</v>
          </cell>
          <cell r="F3390" t="str">
            <v>89282 Plans and drawings for architectural, engineering, industrial, commercial, topographical or similar purposes, being originals by hand; texts, etc.</v>
          </cell>
        </row>
        <row r="3391">
          <cell r="C3391" t="str">
            <v>674.44</v>
          </cell>
          <cell r="E3391" t="str">
            <v>676.86</v>
          </cell>
          <cell r="F3391" t="str">
            <v>89289 Printed matter, n.e.s.</v>
          </cell>
        </row>
        <row r="3392">
          <cell r="C3392" t="str">
            <v>673</v>
          </cell>
          <cell r="E3392" t="str">
            <v>676.86</v>
          </cell>
          <cell r="F3392" t="str">
            <v>89139 Nonmilitary arms other than firearms, n.e.s. (air guns, rifles and pistols, truncheons, etc.), excluding swords and other side arms</v>
          </cell>
        </row>
        <row r="3393">
          <cell r="C3393" t="str">
            <v>673</v>
          </cell>
          <cell r="E3393" t="str">
            <v>677.01</v>
          </cell>
          <cell r="F3393" t="str">
            <v>89191 Parts and accessories of revolvers or pistols designed to fire live ammunition</v>
          </cell>
        </row>
        <row r="3394">
          <cell r="C3394" t="str">
            <v>673</v>
          </cell>
          <cell r="E3394" t="str">
            <v>677.09</v>
          </cell>
          <cell r="F3394" t="str">
            <v>89193 Shotgun barrels of shotguns for sports, hunting, etc.</v>
          </cell>
        </row>
        <row r="3395">
          <cell r="C3395" t="str">
            <v>673</v>
          </cell>
          <cell r="E3395" t="str">
            <v>677.09</v>
          </cell>
          <cell r="F3395" t="str">
            <v>89195 Parts of shotguns and rifles for sports, hunting, etc. n.e.s.</v>
          </cell>
        </row>
        <row r="3396">
          <cell r="C3396" t="str">
            <v>673</v>
          </cell>
          <cell r="E3396" t="str">
            <v>677.09</v>
          </cell>
          <cell r="F3396" t="str">
            <v>89199 Parts and accessories, n.e.s. of military weapons (other than revolvers a nd pistols) and nonmilitary arms (other than firearms and sidearms)</v>
          </cell>
        </row>
        <row r="3397">
          <cell r="C3397" t="str">
            <v>673.53</v>
          </cell>
          <cell r="E3397" t="str">
            <v>679.11</v>
          </cell>
          <cell r="F3397" t="str">
            <v>89214 Maps and hydrographic or similar charts of all kinds (including wall maps, topographical plans and globes), printed, not in book form</v>
          </cell>
        </row>
        <row r="3398">
          <cell r="C3398" t="str">
            <v>674.22</v>
          </cell>
          <cell r="E3398" t="str">
            <v>679.12</v>
          </cell>
          <cell r="F3398" t="str">
            <v>89281 Paper and paperboard labels of all kinds, whether or not printed</v>
          </cell>
        </row>
        <row r="3399">
          <cell r="C3399" t="str">
            <v>674.12</v>
          </cell>
          <cell r="E3399" t="str">
            <v>679.12</v>
          </cell>
          <cell r="F3399" t="str">
            <v>89216 Dictionaries and encyclopedias, and serial installments thereof, not in single sheets</v>
          </cell>
        </row>
        <row r="3400">
          <cell r="C3400" t="str">
            <v>674.14</v>
          </cell>
          <cell r="E3400" t="str">
            <v>679.13</v>
          </cell>
          <cell r="F3400" t="str">
            <v>89229 Newspapers, journals and periodicals, whether or not illustrated or containing advertising material, appearing less than four times a week</v>
          </cell>
        </row>
        <row r="3401">
          <cell r="C3401" t="str">
            <v>674.32</v>
          </cell>
          <cell r="E3401" t="str">
            <v>679.13</v>
          </cell>
          <cell r="F3401" t="str">
            <v>89283 Unused postage, revenue or similar stamps of current or new issue, etc.; check forms; banknotes; stock, share or bond certf &amp; similar documnts of titl</v>
          </cell>
        </row>
        <row r="3402">
          <cell r="C3402" t="str">
            <v>674.51</v>
          </cell>
          <cell r="E3402" t="str">
            <v>679.13</v>
          </cell>
          <cell r="F3402" t="str">
            <v>89311 Sacks and bags (including cones) of plastics</v>
          </cell>
        </row>
        <row r="3403">
          <cell r="C3403" t="str">
            <v>674.52</v>
          </cell>
          <cell r="E3403" t="str">
            <v>679.13</v>
          </cell>
          <cell r="F3403" t="str">
            <v>89319 Articles for the conveyance or packing of goods, n.e.s., of plastics; stoppers, lids, caps and other closures, of plastics</v>
          </cell>
        </row>
        <row r="3404">
          <cell r="C3404" t="str">
            <v>676.11</v>
          </cell>
          <cell r="E3404" t="str">
            <v>679.14</v>
          </cell>
          <cell r="F3404" t="str">
            <v>89731 Articles of jewelry and parts thereof, of precious metal or metals clad with precious metals (except watches and watch cases)</v>
          </cell>
        </row>
        <row r="3405">
          <cell r="C3405" t="str">
            <v>676.12</v>
          </cell>
          <cell r="E3405" t="str">
            <v>679.14</v>
          </cell>
          <cell r="F3405" t="str">
            <v>89732 Articles of goldsmiths' or silversmiths' wares and parts thereof, of precious metal or clad with precious metal (except jewelry, watch cases, etc.)</v>
          </cell>
        </row>
        <row r="3406">
          <cell r="C3406" t="str">
            <v>676.1</v>
          </cell>
          <cell r="E3406" t="str">
            <v>679.15</v>
          </cell>
          <cell r="F3406" t="str">
            <v>89729 Imitation jewelry of nonprecious materials, n.e.s.</v>
          </cell>
        </row>
        <row r="3407">
          <cell r="C3407" t="str">
            <v>676</v>
          </cell>
          <cell r="E3407" t="str">
            <v>679.15</v>
          </cell>
          <cell r="F3407" t="str">
            <v>89512 Fittings for looseleaf binders and files, letter clips and corners, paper clips, etc. of base metal; staples in strips (for office etc.) of base metal</v>
          </cell>
        </row>
        <row r="3408">
          <cell r="C3408" t="str">
            <v>676</v>
          </cell>
          <cell r="E3408" t="str">
            <v>679.16</v>
          </cell>
          <cell r="F3408" t="str">
            <v>89521 Ball point pens; felt tipped or other porous-tipped pens and markers; fountain pens, stylograph and other pens; propelling or sliding pencils, etc.</v>
          </cell>
        </row>
        <row r="3409">
          <cell r="C3409" t="str">
            <v>676</v>
          </cell>
          <cell r="E3409" t="str">
            <v>679.16</v>
          </cell>
          <cell r="F3409" t="str">
            <v>89522 Pen nibs and nib points</v>
          </cell>
        </row>
        <row r="3410">
          <cell r="C3410" t="str">
            <v>676</v>
          </cell>
          <cell r="E3410" t="str">
            <v>679.17</v>
          </cell>
          <cell r="F3410" t="str">
            <v>89523 Pencils, n.e.s., crayons, pencil leads, pastels, drawing charcoals, writing or drawing chalks and tailors' chalks</v>
          </cell>
        </row>
        <row r="3411">
          <cell r="C3411" t="str">
            <v>676.2</v>
          </cell>
          <cell r="E3411" t="str">
            <v>679.31</v>
          </cell>
          <cell r="F3411" t="str">
            <v>89733 Articles of natural or cultured pearls, precious or semiprecious stones (natural, synthetic or reconstructed)</v>
          </cell>
        </row>
        <row r="3412">
          <cell r="C3412" t="str">
            <v>676</v>
          </cell>
          <cell r="E3412" t="str">
            <v>679.31</v>
          </cell>
          <cell r="F3412" t="str">
            <v>89591 Writing or drawing ink and other inks (except printing ink), whether or not concentrated or solid</v>
          </cell>
        </row>
        <row r="3413">
          <cell r="C3413" t="str">
            <v>676</v>
          </cell>
          <cell r="E3413" t="str">
            <v>679.31</v>
          </cell>
          <cell r="F3413" t="str">
            <v>89592 Slates and boards, with writing or drawing surfaces, whether or not framed</v>
          </cell>
        </row>
        <row r="3414">
          <cell r="C3414" t="str">
            <v>676.33</v>
          </cell>
          <cell r="E3414" t="str">
            <v>679.32</v>
          </cell>
          <cell r="F3414" t="str">
            <v>89813 Pianos (including automatic pianos); harpsichords and other keyboard stringed instruments</v>
          </cell>
        </row>
        <row r="3415">
          <cell r="C3415" t="str">
            <v>676</v>
          </cell>
          <cell r="E3415" t="str">
            <v>679.33</v>
          </cell>
          <cell r="F3415" t="str">
            <v>89593 Date, sealing or numbering stamps and the like (including devices for printing or embossing labels) hand operated; hand printing sets, etc.</v>
          </cell>
        </row>
        <row r="3416">
          <cell r="C3416" t="str">
            <v>676.81</v>
          </cell>
          <cell r="E3416" t="str">
            <v>679.33</v>
          </cell>
          <cell r="F3416" t="str">
            <v>89824 Percussion musical instruments (e.g., drums, xylophones, cymbals, castinets, maraccas)</v>
          </cell>
        </row>
        <row r="3417">
          <cell r="C3417" t="str">
            <v>676.81</v>
          </cell>
          <cell r="E3417" t="str">
            <v>679.39</v>
          </cell>
          <cell r="F3417" t="str">
            <v>89825 Keyboard musical instruments (other than accordians), sound of which is produced or must be amplified electrically</v>
          </cell>
        </row>
        <row r="3418">
          <cell r="C3418" t="str">
            <v>676.81</v>
          </cell>
          <cell r="E3418" t="str">
            <v>679.41</v>
          </cell>
          <cell r="F3418" t="str">
            <v>89826 Musical instruments n.e.s. (excluding keyboard instruments except accordia ns), the sound of which is produced or must be amplified electrically</v>
          </cell>
        </row>
        <row r="3419">
          <cell r="C3419" t="str">
            <v>676.82</v>
          </cell>
          <cell r="E3419" t="str">
            <v>679.41</v>
          </cell>
          <cell r="F3419" t="str">
            <v>89829 Musical boxes, fairground and mechanical street organs, etc. and other musical instruments, n.e.s.; decoy calls; whistles, call horns, etc.</v>
          </cell>
        </row>
        <row r="3420">
          <cell r="C3420" t="str">
            <v>676.82</v>
          </cell>
          <cell r="E3420" t="str">
            <v>679.42</v>
          </cell>
          <cell r="F3420" t="str">
            <v>89841 Magnetic tapes for sound recording or similar recording of other phenomena, of a width not exceeding 4 mm</v>
          </cell>
        </row>
        <row r="3421">
          <cell r="C3421" t="str">
            <v>676.82</v>
          </cell>
          <cell r="E3421" t="str">
            <v>679.42</v>
          </cell>
          <cell r="F3421" t="str">
            <v>89843 Magnetic tapes for sound recording or similar recording of other phenomena, of a width exceeding 4 mm but not exceeding 6.5 mm</v>
          </cell>
        </row>
        <row r="3422">
          <cell r="C3422" t="str">
            <v>676.82</v>
          </cell>
          <cell r="E3422" t="str">
            <v>679.43</v>
          </cell>
          <cell r="F3422" t="str">
            <v>89845 Magnetic tapes for sound recording or similar recording of other phenomena, of a width exceeding 6.5 mm</v>
          </cell>
        </row>
        <row r="3423">
          <cell r="C3423" t="str">
            <v>676.83</v>
          </cell>
          <cell r="E3423" t="str">
            <v>679.43</v>
          </cell>
          <cell r="F3423" t="str">
            <v>89851 Magnetic discs for sound recording or similar recording of other phenomena</v>
          </cell>
        </row>
        <row r="3424">
          <cell r="C3424" t="str">
            <v>676.84</v>
          </cell>
          <cell r="E3424" t="str">
            <v>679.43</v>
          </cell>
          <cell r="F3424" t="str">
            <v>89859 Prepared unrecorded media, n.e.s. (other than magnetic tape, photographic film and magnetic disks)</v>
          </cell>
        </row>
        <row r="3425">
          <cell r="C3425" t="str">
            <v>676.84</v>
          </cell>
          <cell r="E3425" t="str">
            <v>679.44</v>
          </cell>
          <cell r="F3425" t="str">
            <v>89860 Magnetic tapes,recorded</v>
          </cell>
        </row>
        <row r="3426">
          <cell r="C3426" t="str">
            <v>676.85</v>
          </cell>
          <cell r="E3426" t="str">
            <v>679.44</v>
          </cell>
          <cell r="F3426" t="str">
            <v>89861 Magnetic tapes, recorded, of a width not exceeding 4 mm, for sound or image</v>
          </cell>
        </row>
        <row r="3427">
          <cell r="C3427" t="str">
            <v>676.85</v>
          </cell>
          <cell r="E3427" t="str">
            <v>679.49</v>
          </cell>
          <cell r="F3427" t="str">
            <v>89865 Magnetic tapes, recorded, of a width exceeding 4 mm but not exceeding 6.5 mm, for sound or image</v>
          </cell>
        </row>
        <row r="3428">
          <cell r="C3428" t="str">
            <v>678.1</v>
          </cell>
          <cell r="E3428" t="str">
            <v>679.51</v>
          </cell>
          <cell r="F3428" t="str">
            <v>89931 Candles, tapers and the like</v>
          </cell>
        </row>
        <row r="3429">
          <cell r="C3429" t="str">
            <v>678.1</v>
          </cell>
          <cell r="E3429" t="str">
            <v>679.52</v>
          </cell>
          <cell r="F3429" t="str">
            <v>89932 Matches, except bengal matches and other pyrotechnical articles</v>
          </cell>
        </row>
        <row r="3430">
          <cell r="C3430" t="str">
            <v>678.1</v>
          </cell>
          <cell r="E3430" t="str">
            <v>679.53</v>
          </cell>
          <cell r="F3430" t="str">
            <v>89933 Cigarette lighters and other lighters, whether or not mechanical or electrical</v>
          </cell>
        </row>
        <row r="3431">
          <cell r="C3431" t="str">
            <v>678.1</v>
          </cell>
          <cell r="E3431" t="str">
            <v>679.54</v>
          </cell>
          <cell r="F3431" t="str">
            <v>89934 Liquid or liquefied-gas fuels in containers of a kind used for filling or refilling cigarette or similar lighters, of a capacity not exceeding 300 cm3</v>
          </cell>
        </row>
        <row r="3432">
          <cell r="C3432" t="str">
            <v>672.47</v>
          </cell>
          <cell r="E3432" t="str">
            <v>679.55</v>
          </cell>
          <cell r="F3432" t="str">
            <v>88551 Watch movements, battery powered</v>
          </cell>
        </row>
        <row r="3433">
          <cell r="C3433" t="str">
            <v>672.81</v>
          </cell>
          <cell r="E3433" t="str">
            <v>679.56</v>
          </cell>
          <cell r="F3433" t="str">
            <v>88575 Alarm clocks (with clock movements), n.e.s.</v>
          </cell>
        </row>
        <row r="3434">
          <cell r="C3434" t="str">
            <v>672.81</v>
          </cell>
          <cell r="E3434" t="str">
            <v>679.59</v>
          </cell>
          <cell r="F3434" t="str">
            <v>88576 Wall clocks (with clock movements), battery, or ac powered</v>
          </cell>
        </row>
        <row r="3435">
          <cell r="C3435" t="str">
            <v>675.31</v>
          </cell>
          <cell r="E3435" t="str">
            <v>679.59</v>
          </cell>
          <cell r="F3435" t="str">
            <v>89399 Articles of plastics, n.e.s.</v>
          </cell>
        </row>
        <row r="3436">
          <cell r="C3436" t="str">
            <v>675.31</v>
          </cell>
          <cell r="E3436" t="str">
            <v>679.59</v>
          </cell>
          <cell r="F3436" t="str">
            <v>89410 Baby carriages, and parts thereof, n.e.s.</v>
          </cell>
        </row>
        <row r="3437">
          <cell r="C3437" t="str">
            <v>675.32</v>
          </cell>
          <cell r="E3437" t="str">
            <v>679.59</v>
          </cell>
          <cell r="F3437" t="str">
            <v>89421 Wheeled toys designed to be ridden by children (including bicycles, tricycles, scooters and pedal cars); dolls' carriages</v>
          </cell>
        </row>
        <row r="3438">
          <cell r="C3438" t="str">
            <v>675.33</v>
          </cell>
          <cell r="E3438" t="str">
            <v>691.11</v>
          </cell>
          <cell r="F3438" t="str">
            <v>89422 Dolls representing only human beings, whether or not dressed</v>
          </cell>
        </row>
        <row r="3439">
          <cell r="C3439" t="str">
            <v>675.34</v>
          </cell>
          <cell r="E3439" t="str">
            <v>691.12</v>
          </cell>
          <cell r="F3439" t="str">
            <v>89423 Parts and accessories of dolls representing only human beings</v>
          </cell>
        </row>
        <row r="3440">
          <cell r="C3440" t="str">
            <v>675.34</v>
          </cell>
          <cell r="E3440" t="str">
            <v>691.13</v>
          </cell>
          <cell r="F3440" t="str">
            <v>89424 Construction sets and constructional toys</v>
          </cell>
        </row>
        <row r="3441">
          <cell r="C3441" t="str">
            <v>675.35</v>
          </cell>
          <cell r="E3441" t="str">
            <v>691.14</v>
          </cell>
          <cell r="F3441" t="str">
            <v>89425 Toys representing animals or non-human creatures</v>
          </cell>
        </row>
        <row r="3442">
          <cell r="C3442" t="str">
            <v>675.36</v>
          </cell>
          <cell r="E3442" t="str">
            <v>691.19</v>
          </cell>
          <cell r="F3442" t="str">
            <v>89426 Toy musical instruments and apparatus</v>
          </cell>
        </row>
        <row r="3443">
          <cell r="C3443" t="str">
            <v>675.51</v>
          </cell>
          <cell r="E3443" t="str">
            <v>692.11</v>
          </cell>
          <cell r="F3443" t="str">
            <v>89437 Playing cards</v>
          </cell>
        </row>
        <row r="3444">
          <cell r="C3444" t="str">
            <v>675.52</v>
          </cell>
          <cell r="E3444" t="str">
            <v>692.41</v>
          </cell>
          <cell r="F3444" t="str">
            <v>89439 Articles for funfair, table and parlor games, n.e.s.</v>
          </cell>
        </row>
        <row r="3445">
          <cell r="C3445" t="str">
            <v>675.53</v>
          </cell>
          <cell r="E3445" t="str">
            <v>692.41</v>
          </cell>
          <cell r="F3445" t="str">
            <v>89441 Lighting sets of a kind used for christmas trees</v>
          </cell>
        </row>
        <row r="3446">
          <cell r="C3446" t="str">
            <v>675.54</v>
          </cell>
          <cell r="E3446" t="str">
            <v>692.41</v>
          </cell>
          <cell r="F3446" t="str">
            <v>89445 Articles, n.e.s. for christmas festivities</v>
          </cell>
        </row>
        <row r="3447">
          <cell r="C3447" t="str">
            <v>675.55</v>
          </cell>
          <cell r="E3447" t="str">
            <v>692.43</v>
          </cell>
          <cell r="F3447" t="str">
            <v>89449 Entertainment articles, n.e.s., including festive, carnival or other entertainment articles, except christmas tree lights and other christmas articles</v>
          </cell>
        </row>
        <row r="3448">
          <cell r="C3448" t="str">
            <v>675.71</v>
          </cell>
          <cell r="E3448" t="str">
            <v>693.11</v>
          </cell>
          <cell r="F3448" t="str">
            <v>89473 Snow-skis and other snow-ski equipment</v>
          </cell>
        </row>
        <row r="3449">
          <cell r="C3449" t="str">
            <v>675.37</v>
          </cell>
          <cell r="E3449" t="str">
            <v>693.11</v>
          </cell>
          <cell r="F3449" t="str">
            <v>89427 Puzzles</v>
          </cell>
        </row>
        <row r="3450">
          <cell r="C3450" t="str">
            <v>675.38</v>
          </cell>
          <cell r="E3450" t="str">
            <v>693.2</v>
          </cell>
          <cell r="F3450" t="str">
            <v>89429 Toys, n.e.s.</v>
          </cell>
        </row>
        <row r="3451">
          <cell r="C3451" t="str">
            <v>675.56</v>
          </cell>
          <cell r="E3451" t="str">
            <v>693.5</v>
          </cell>
          <cell r="F3451" t="str">
            <v>89460 Merry-go-rounds, swings, shooting galleries, and other fairground amusements, traveling circuses, traveling menageries and traveling theatres</v>
          </cell>
        </row>
        <row r="3452">
          <cell r="C3452" t="str">
            <v>675.72</v>
          </cell>
          <cell r="E3452" t="str">
            <v>693.5</v>
          </cell>
          <cell r="F3452" t="str">
            <v>89474 Water skis, surfboards, sailboards and other water sport equipment</v>
          </cell>
        </row>
        <row r="3453">
          <cell r="C3453" t="str">
            <v>676</v>
          </cell>
          <cell r="E3453" t="str">
            <v>693.5</v>
          </cell>
          <cell r="F3453" t="str">
            <v>89594 Typewriter or similar ribbons, inked or otherwise prepared, on spools etc. or not; ink pads, whether or not inked, with or without boxes</v>
          </cell>
        </row>
        <row r="3454">
          <cell r="C3454" t="str">
            <v>676.25</v>
          </cell>
          <cell r="E3454" t="str">
            <v>693.5</v>
          </cell>
          <cell r="F3454" t="str">
            <v>89741 Catalysts in the form of wire cloth or grill, of platinum or of the platinum group metals</v>
          </cell>
        </row>
        <row r="3455">
          <cell r="C3455" t="str">
            <v>676</v>
          </cell>
          <cell r="E3455" t="str">
            <v>693.5</v>
          </cell>
          <cell r="F3455" t="str">
            <v>89611 Paintings, drawings and pastels, executed entirely by hand as works of art</v>
          </cell>
        </row>
        <row r="3456">
          <cell r="C3456" t="str">
            <v>676</v>
          </cell>
          <cell r="E3456" t="str">
            <v>693.5</v>
          </cell>
          <cell r="F3456" t="str">
            <v>89612 Collages and similar decorative plaques</v>
          </cell>
        </row>
        <row r="3457">
          <cell r="C3457" t="str">
            <v>676</v>
          </cell>
          <cell r="E3457" t="str">
            <v>693.5</v>
          </cell>
          <cell r="F3457" t="str">
            <v>89620 Original engravings, prints and lithographs</v>
          </cell>
        </row>
        <row r="3458">
          <cell r="C3458" t="str">
            <v>676.87</v>
          </cell>
          <cell r="E3458" t="str">
            <v>693.5</v>
          </cell>
          <cell r="F3458" t="str">
            <v>89879 Recorded media, n.e.s., sound or similarly recorded phenomena</v>
          </cell>
        </row>
        <row r="3459">
          <cell r="C3459" t="str">
            <v>678.21</v>
          </cell>
          <cell r="E3459" t="str">
            <v>693.5</v>
          </cell>
          <cell r="F3459" t="str">
            <v>89935 Parts and accessories of lighters, n.e.s., other than flints or wicks</v>
          </cell>
        </row>
        <row r="3460">
          <cell r="C3460" t="str">
            <v>672.49</v>
          </cell>
          <cell r="E3460" t="str">
            <v>693.5</v>
          </cell>
          <cell r="F3460" t="str">
            <v>88552 Watch movements, other than battery powered</v>
          </cell>
        </row>
        <row r="3461">
          <cell r="C3461" t="str">
            <v>672.82</v>
          </cell>
          <cell r="E3461" t="str">
            <v>748.31</v>
          </cell>
          <cell r="F3461" t="str">
            <v>88577 Wall clocks (with clock movements), n.e.s.</v>
          </cell>
        </row>
        <row r="3462">
          <cell r="C3462" t="str">
            <v>675.11</v>
          </cell>
          <cell r="E3462" t="str">
            <v>748.32</v>
          </cell>
          <cell r="F3462" t="str">
            <v>89321 Baths, shower baths, washbasins, bidets, lavatory pans, seats and covers, flushing cisterns and similar sanitary ware, of plastics</v>
          </cell>
        </row>
        <row r="3463">
          <cell r="C3463" t="str">
            <v>675.11</v>
          </cell>
          <cell r="E3463" t="str">
            <v>748.39</v>
          </cell>
          <cell r="F3463" t="str">
            <v>89329 Builders' ware of plastics, n.e.s.</v>
          </cell>
        </row>
        <row r="3464">
          <cell r="C3464" t="str">
            <v>675.21</v>
          </cell>
          <cell r="E3464" t="str">
            <v>699.21</v>
          </cell>
          <cell r="F3464" t="str">
            <v>89394 Office or school supplies of plastics</v>
          </cell>
        </row>
        <row r="3465">
          <cell r="C3465" t="str">
            <v>675.41</v>
          </cell>
          <cell r="E3465" t="str">
            <v>699.22</v>
          </cell>
          <cell r="F3465" t="str">
            <v>89431 Video games of a kind used with a television receiver</v>
          </cell>
        </row>
        <row r="3466">
          <cell r="C3466" t="str">
            <v>675.42</v>
          </cell>
          <cell r="E3466" t="str">
            <v>699.22</v>
          </cell>
          <cell r="F3466" t="str">
            <v>89433 Articles and accessories for billiards</v>
          </cell>
        </row>
        <row r="3467">
          <cell r="C3467" t="str">
            <v>675.61</v>
          </cell>
          <cell r="E3467" t="str">
            <v>699.22</v>
          </cell>
          <cell r="F3467" t="str">
            <v>89471 Fishing rods, hooks, other tackle and landing nets; butterfly etc. nets; decoys (not collectors items or decoy calls); hunting etc. requisites, n.e.s.</v>
          </cell>
        </row>
        <row r="3468">
          <cell r="C3468" t="str">
            <v>675.73</v>
          </cell>
          <cell r="E3468" t="str">
            <v>699.22</v>
          </cell>
          <cell r="F3468" t="str">
            <v>89475 Golf equipment</v>
          </cell>
        </row>
        <row r="3469">
          <cell r="C3469" t="str">
            <v>675.73</v>
          </cell>
          <cell r="E3469" t="str">
            <v>699.61</v>
          </cell>
          <cell r="F3469" t="str">
            <v>89476 Tennis, badminton or similar rackets, whether or not strung</v>
          </cell>
        </row>
        <row r="3470">
          <cell r="C3470" t="str">
            <v>675.73</v>
          </cell>
          <cell r="E3470" t="str">
            <v>694.1</v>
          </cell>
          <cell r="F3470" t="str">
            <v>89477 Gloves, mittens and mitts, of leather or composition leather, specially designed for use in sports</v>
          </cell>
        </row>
        <row r="3471">
          <cell r="C3471" t="str">
            <v>675.12</v>
          </cell>
          <cell r="E3471" t="str">
            <v>694.21</v>
          </cell>
          <cell r="F3471" t="str">
            <v>89331 Floor coverings of plastics, whether or not self-adhesive, in rolls or in the form of tiles; wall or ceiling coverings of plastics</v>
          </cell>
        </row>
        <row r="3472">
          <cell r="C3472" t="str">
            <v>675.12</v>
          </cell>
          <cell r="E3472" t="str">
            <v>694.21</v>
          </cell>
          <cell r="F3472" t="str">
            <v>89332 Tableware, kitchenware, other household articles and toilet articles of plastics</v>
          </cell>
        </row>
        <row r="3473">
          <cell r="C3473" t="str">
            <v>675.22</v>
          </cell>
          <cell r="E3473" t="str">
            <v>694.21</v>
          </cell>
          <cell r="F3473" t="str">
            <v>89395 Fittings for furniture, coachwork or the like of plastics</v>
          </cell>
        </row>
        <row r="3474">
          <cell r="C3474" t="str">
            <v>675.43</v>
          </cell>
          <cell r="E3474" t="str">
            <v>694.21</v>
          </cell>
          <cell r="F3474" t="str">
            <v>89435 Games n.e.s., coin- or disc-operated (not bowling alley equipment)</v>
          </cell>
        </row>
        <row r="3475">
          <cell r="C3475" t="str">
            <v>675.62</v>
          </cell>
          <cell r="E3475" t="str">
            <v>694.21</v>
          </cell>
          <cell r="F3475" t="str">
            <v>89472 Ice skates and roller skates (including skating boots with skates attached)</v>
          </cell>
        </row>
        <row r="3476">
          <cell r="C3476" t="str">
            <v>675.74</v>
          </cell>
          <cell r="E3476" t="str">
            <v>694.21</v>
          </cell>
          <cell r="F3476" t="str">
            <v>89478 Articles and equipment for general physical exercise, gymnastics or athletics</v>
          </cell>
        </row>
        <row r="3477">
          <cell r="C3477" t="str">
            <v>675.74</v>
          </cell>
          <cell r="E3477" t="str">
            <v>694.21</v>
          </cell>
          <cell r="F3477" t="str">
            <v>89479 Sports goods, n.e.s., including skate boards, polo and croquet mallets, clay pigeons and projectors, bobsleds, toboggans, snowshoes and sleds, etc.</v>
          </cell>
        </row>
        <row r="3478">
          <cell r="C3478" t="str">
            <v>675.74</v>
          </cell>
          <cell r="E3478" t="str">
            <v>694.22</v>
          </cell>
          <cell r="F3478" t="str">
            <v>89511 Desk-top filing or card-index cabinets, paper trays or rests, stamp stands and similar office or desk equipment (other than furniture) of base metal</v>
          </cell>
        </row>
        <row r="3479">
          <cell r="C3479" t="str">
            <v>676</v>
          </cell>
          <cell r="E3479" t="str">
            <v>694.22</v>
          </cell>
          <cell r="F3479" t="str">
            <v>89630 Original sculptures and statuary, in any material</v>
          </cell>
        </row>
        <row r="3480">
          <cell r="C3480" t="str">
            <v>676</v>
          </cell>
          <cell r="E3480" t="str">
            <v>694.22</v>
          </cell>
          <cell r="F3480" t="str">
            <v>89640 Postage or revenue stamps, stamp-postmarks, first-day covers, etc. as collectors' items (if unused not current or new issue in country of destination)</v>
          </cell>
        </row>
        <row r="3481">
          <cell r="C3481" t="str">
            <v>676</v>
          </cell>
          <cell r="E3481" t="str">
            <v>694.22</v>
          </cell>
          <cell r="F3481" t="str">
            <v>89650 Collections and collectors' pieces of zoological, botanical, mineralogical, anatomical, historical, archaeological, numismatic, etc. interest</v>
          </cell>
        </row>
        <row r="3482">
          <cell r="C3482" t="str">
            <v>676</v>
          </cell>
          <cell r="E3482" t="str">
            <v>694.22</v>
          </cell>
          <cell r="F3482" t="str">
            <v>89660 Antiques of an age exceeding 100 years</v>
          </cell>
        </row>
        <row r="3483">
          <cell r="C3483" t="str">
            <v>676</v>
          </cell>
          <cell r="E3483" t="str">
            <v>699.32</v>
          </cell>
          <cell r="F3483" t="str">
            <v>89721 Imitation jewelry of base metal, whether or not plated with precious metal</v>
          </cell>
        </row>
        <row r="3484">
          <cell r="C3484" t="str">
            <v>676.29</v>
          </cell>
          <cell r="E3484" t="str">
            <v>699.32</v>
          </cell>
          <cell r="F3484" t="str">
            <v>89749 Articles of precious metal or of metal clad with precious metal, n.e.s.</v>
          </cell>
        </row>
        <row r="3485">
          <cell r="C3485" t="str">
            <v>676.46</v>
          </cell>
          <cell r="E3485" t="str">
            <v>699.31</v>
          </cell>
          <cell r="F3485" t="str">
            <v>89821 Keyboard pipe organs; harmoniums and similar keyboard instruments with free metal reeds</v>
          </cell>
        </row>
        <row r="3486">
          <cell r="C3486" t="str">
            <v>676.39</v>
          </cell>
          <cell r="E3486" t="str">
            <v>699.4</v>
          </cell>
          <cell r="F3486" t="str">
            <v>89815 String musical instruments, n.e.s. (e.g. guitars, violins, harps)</v>
          </cell>
        </row>
        <row r="3487">
          <cell r="C3487" t="str">
            <v>676.47</v>
          </cell>
          <cell r="E3487" t="str">
            <v>699.4</v>
          </cell>
          <cell r="F3487" t="str">
            <v>89822 Accordians and similar instruments; mouth organs</v>
          </cell>
        </row>
        <row r="3488">
          <cell r="C3488" t="str">
            <v>676.88</v>
          </cell>
          <cell r="E3488" t="str">
            <v>699.4</v>
          </cell>
          <cell r="F3488" t="str">
            <v>89890 Parts and accessories of musical instruments (mechanisms for music boxes, perforated cards, etc.); metronomes, tuning forks and pitch pipes</v>
          </cell>
        </row>
        <row r="3489">
          <cell r="C3489" t="str">
            <v>676.48</v>
          </cell>
          <cell r="E3489" t="str">
            <v>697.31</v>
          </cell>
          <cell r="F3489" t="str">
            <v>89823 Wind musical instruments, n.e.s. (e.g., clarinets, trumpets, bagpipes)</v>
          </cell>
        </row>
        <row r="3490">
          <cell r="C3490" t="str">
            <v>678.29</v>
          </cell>
          <cell r="E3490" t="str">
            <v>697.31</v>
          </cell>
          <cell r="F3490" t="str">
            <v>89936 Roughly shaped blocks of wood or root, for the manufacture of pipes for smokers</v>
          </cell>
        </row>
        <row r="3491">
          <cell r="C3491" t="str">
            <v>678.29</v>
          </cell>
          <cell r="E3491" t="str">
            <v>697.31</v>
          </cell>
          <cell r="F3491" t="str">
            <v>89937 Smoking pipes (including pipe bowls) and cigar or cigarette holders, and parts thereof</v>
          </cell>
        </row>
        <row r="3492">
          <cell r="C3492" t="str">
            <v>678.29</v>
          </cell>
          <cell r="E3492" t="str">
            <v>697.32</v>
          </cell>
          <cell r="F3492" t="str">
            <v>89939 Ferrocerium and other pyrophoric alloys; metaldehyde, etc. for fuel use; s olid or semi-solid fuels; resin torches, firelighters and the like</v>
          </cell>
        </row>
        <row r="3493">
          <cell r="C3493" t="str">
            <v>676.86</v>
          </cell>
          <cell r="E3493" t="str">
            <v>697.32</v>
          </cell>
          <cell r="F3493" t="str">
            <v>89867 Magnetic tapes, recorded, of a width exceeding 6.5 mm, for sound or image</v>
          </cell>
        </row>
        <row r="3494">
          <cell r="C3494" t="str">
            <v>676.86</v>
          </cell>
          <cell r="E3494" t="str">
            <v>697.32</v>
          </cell>
          <cell r="F3494" t="str">
            <v>89871 Phonograph records, recorded</v>
          </cell>
        </row>
        <row r="3495">
          <cell r="C3495" t="str">
            <v>677.01</v>
          </cell>
          <cell r="E3495" t="str">
            <v>697.33</v>
          </cell>
          <cell r="F3495" t="str">
            <v>89911 Worked ivory, bone, horn, coral, mother-of-pearl and other animal carving materials, and articles thereof (including articles obtained by molding)</v>
          </cell>
        </row>
        <row r="3496">
          <cell r="C3496" t="str">
            <v>677.09</v>
          </cell>
          <cell r="E3496" t="str">
            <v>812.11</v>
          </cell>
          <cell r="F3496" t="str">
            <v>89919 Worked vegetable or mineral carving material and articles thereof; molded articles of wax, natural gums, etc.; worked unhardened gelatin, etc., n.e.s.</v>
          </cell>
        </row>
        <row r="3497">
          <cell r="C3497" t="str">
            <v>677.09</v>
          </cell>
          <cell r="E3497" t="str">
            <v>812.11</v>
          </cell>
          <cell r="F3497" t="str">
            <v>89921 Artificial flowers, foliage or fruit and articles and parts thereof, of plastics</v>
          </cell>
        </row>
        <row r="3498">
          <cell r="C3498" t="str">
            <v>677.09</v>
          </cell>
          <cell r="E3498" t="str">
            <v>812.15</v>
          </cell>
          <cell r="F3498" t="str">
            <v>89929 Artificial flowers, foliage or fruit and articles and parts thereof, of materials other than plastics</v>
          </cell>
        </row>
        <row r="3499">
          <cell r="C3499" t="str">
            <v>679.11</v>
          </cell>
          <cell r="E3499" t="str">
            <v>697.44</v>
          </cell>
          <cell r="F3499" t="str">
            <v>89941 Umbrellas and sun umbrellas (including walking-stick umbrellas, garden umbrellas and similar umbrellas)</v>
          </cell>
        </row>
        <row r="3500">
          <cell r="C3500" t="str">
            <v>679.12</v>
          </cell>
          <cell r="E3500" t="str">
            <v>697.41</v>
          </cell>
          <cell r="F3500" t="str">
            <v>89942 Walking-sticks, seat-sticks, whips, riding-crops and the like</v>
          </cell>
        </row>
        <row r="3501">
          <cell r="C3501" t="str">
            <v>679.13</v>
          </cell>
          <cell r="E3501" t="str">
            <v>697.41</v>
          </cell>
          <cell r="F3501" t="str">
            <v>89949 Parts, trimmings and accessories of umbrellas, walking-sticks, seat-sticks, whips, riding-crops and the like</v>
          </cell>
        </row>
        <row r="3502">
          <cell r="C3502" t="str">
            <v>679.13</v>
          </cell>
          <cell r="E3502" t="str">
            <v>697.41</v>
          </cell>
          <cell r="F3502" t="str">
            <v>89961 Hearing aids (excluding parts and accessories)</v>
          </cell>
        </row>
        <row r="3503">
          <cell r="C3503" t="str">
            <v>679.14</v>
          </cell>
          <cell r="E3503" t="str">
            <v>697.41</v>
          </cell>
          <cell r="F3503" t="str">
            <v>89963 Orthopedic or fracture appliances, including artificial joints</v>
          </cell>
        </row>
        <row r="3504">
          <cell r="C3504" t="str">
            <v>679.14</v>
          </cell>
          <cell r="E3504" t="str">
            <v>697.41</v>
          </cell>
          <cell r="F3504" t="str">
            <v>89965 Artificial teeth and dental fittings</v>
          </cell>
        </row>
        <row r="3505">
          <cell r="C3505" t="str">
            <v>679.15</v>
          </cell>
          <cell r="E3505" t="str">
            <v>697.51</v>
          </cell>
          <cell r="F3505" t="str">
            <v>89966 Artificial parts of the body, n.e.s.</v>
          </cell>
        </row>
        <row r="3506">
          <cell r="C3506" t="str">
            <v>679.15</v>
          </cell>
          <cell r="E3506" t="str">
            <v>697.51</v>
          </cell>
          <cell r="F3506" t="str">
            <v>89967 Pacemakers for stimulating heart muscles (excluding parts and accessories)</v>
          </cell>
        </row>
        <row r="3507">
          <cell r="C3507" t="str">
            <v>679.16</v>
          </cell>
          <cell r="E3507" t="str">
            <v>697.51</v>
          </cell>
          <cell r="F3507" t="str">
            <v>89969 Appliances n.e.s., which are worn or carried, or implanted in the body, to compensate for a physical defect or disability</v>
          </cell>
        </row>
        <row r="3508">
          <cell r="C3508" t="str">
            <v>679.16</v>
          </cell>
          <cell r="E3508" t="str">
            <v>697.51</v>
          </cell>
          <cell r="F3508" t="str">
            <v>89971 Basketware, wickerwork and other articles made directly to shape from plaiting materials or matting, etc. or parallel strands; articles of loofah</v>
          </cell>
        </row>
        <row r="3509">
          <cell r="C3509" t="str">
            <v>679.17</v>
          </cell>
          <cell r="E3509" t="str">
            <v>699.62</v>
          </cell>
          <cell r="F3509" t="str">
            <v>89972 Brooms, brushes (including brushes which are parts of machines, etc. or vehicles), mops and feather dusters; prepared knots and tufts; paint pads etc.</v>
          </cell>
        </row>
        <row r="3510">
          <cell r="C3510" t="str">
            <v>679.31</v>
          </cell>
          <cell r="E3510" t="str">
            <v>699.63</v>
          </cell>
          <cell r="F3510" t="str">
            <v>89973 Plaits and similar products of plaiting materials, whether or not assembled into strips</v>
          </cell>
        </row>
        <row r="3511">
          <cell r="C3511" t="str">
            <v>679.31</v>
          </cell>
          <cell r="E3511" t="str">
            <v>699.63</v>
          </cell>
          <cell r="F3511" t="str">
            <v>89974 Mats, matting and screens of vegetable materials</v>
          </cell>
        </row>
        <row r="3512">
          <cell r="C3512" t="str">
            <v>679.31</v>
          </cell>
          <cell r="E3512" t="str">
            <v>699.65</v>
          </cell>
          <cell r="F3512" t="str">
            <v>89979 Plaiting materials, plaits and similar products thereof, n.e.s., bound in strands or woven in sheets, whether or not being finished articles</v>
          </cell>
        </row>
        <row r="3513">
          <cell r="C3513" t="str">
            <v>679.32</v>
          </cell>
          <cell r="E3513" t="str">
            <v>699.65</v>
          </cell>
          <cell r="F3513" t="str">
            <v>89981 Hand sieves and hand riddles</v>
          </cell>
        </row>
        <row r="3514">
          <cell r="C3514" t="str">
            <v>679.33</v>
          </cell>
          <cell r="E3514" t="str">
            <v>699.67</v>
          </cell>
          <cell r="F3514" t="str">
            <v>89982 Powder puffs and pads for the application of cosmetics or toilet preparations</v>
          </cell>
        </row>
        <row r="3515">
          <cell r="C3515" t="str">
            <v>679.33</v>
          </cell>
          <cell r="E3515" t="str">
            <v>699.69</v>
          </cell>
          <cell r="F3515" t="str">
            <v>89983 Press-fasteners, snap-fasteners and press-studs and parts therefor; buttons</v>
          </cell>
        </row>
        <row r="3516">
          <cell r="C3516" t="str">
            <v>679.39</v>
          </cell>
          <cell r="E3516" t="str">
            <v>283.2</v>
          </cell>
          <cell r="F3516" t="str">
            <v>89984 Button molds and other parts of buttons; button blanks</v>
          </cell>
        </row>
        <row r="3517">
          <cell r="C3517" t="str">
            <v>679.41</v>
          </cell>
          <cell r="E3517" t="str">
            <v>682.11</v>
          </cell>
          <cell r="F3517" t="str">
            <v>89985 Slide fasteners</v>
          </cell>
        </row>
        <row r="3518">
          <cell r="C3518" t="str">
            <v>679.42</v>
          </cell>
          <cell r="E3518" t="str">
            <v>682.12</v>
          </cell>
          <cell r="F3518" t="str">
            <v>89986 Parts of slide fasteners</v>
          </cell>
        </row>
        <row r="3519">
          <cell r="C3519" t="str">
            <v>679.43</v>
          </cell>
          <cell r="E3519" t="str">
            <v>682.12</v>
          </cell>
          <cell r="F3519" t="str">
            <v>89987 Scent sprays and similar toilet sprays, and mounts and heads therefor</v>
          </cell>
        </row>
        <row r="3520">
          <cell r="C3520" t="str">
            <v>679.43</v>
          </cell>
          <cell r="E3520" t="str">
            <v>682.12</v>
          </cell>
          <cell r="F3520" t="str">
            <v>89988 Tailors' dummies and other lay figures; automatons and other animated displays used for shop window dressing</v>
          </cell>
        </row>
        <row r="3521">
          <cell r="C3521" t="str">
            <v>679.43</v>
          </cell>
          <cell r="E3521" t="str">
            <v>682.12</v>
          </cell>
          <cell r="F3521" t="str">
            <v>89989 Combs, hair-slides and the like; hairpins, curling pins, curling grips, hair curlers and the like (except electric), and parts thereof</v>
          </cell>
        </row>
        <row r="3522">
          <cell r="C3522" t="str">
            <v>679.44</v>
          </cell>
          <cell r="E3522" t="str">
            <v>682.14</v>
          </cell>
          <cell r="F3522" t="str">
            <v>89991 Articles of gut (other than silkworm gut), of goldbeater's skin, of bladders or of tendons</v>
          </cell>
        </row>
        <row r="3523">
          <cell r="C3523" t="str">
            <v>679.49</v>
          </cell>
          <cell r="E3523" t="str">
            <v>682.14</v>
          </cell>
          <cell r="F3523" t="str">
            <v>89992 Skins and other parts of birds with their feathers or down, feathers, down, worked or processed and articles thereof (except worked quills and scapes)</v>
          </cell>
        </row>
        <row r="3524">
          <cell r="C3524" t="str">
            <v>679.51</v>
          </cell>
          <cell r="E3524" t="str">
            <v>682.14</v>
          </cell>
          <cell r="F3524" t="str">
            <v>89994 Human hair, dressed, or otherwise worked; wool or other animal hair or other textile materials, prepared for making wigs or the like</v>
          </cell>
        </row>
        <row r="3525">
          <cell r="C3525" t="str">
            <v>679.52</v>
          </cell>
          <cell r="E3525" t="str">
            <v>288.21</v>
          </cell>
          <cell r="F3525" t="str">
            <v>89995 Wigs, false beards, eyebrows, eyelashes, switches and the like, of human or animal hair or of textile materials; articles of human hair, n.e.s.</v>
          </cell>
        </row>
        <row r="3526">
          <cell r="C3526" t="str">
            <v>679.53</v>
          </cell>
          <cell r="E3526" t="str">
            <v>682.13</v>
          </cell>
          <cell r="F3526" t="str">
            <v>89996 Parachutes (including dirigible parachutes) and rotochutes; parts thereof and accessories thereto</v>
          </cell>
        </row>
        <row r="3527">
          <cell r="C3527" t="str">
            <v>679.54</v>
          </cell>
          <cell r="E3527" t="str">
            <v>682.62</v>
          </cell>
          <cell r="F3527" t="str">
            <v>89997 Vacuum flasks and other vacuum vessels, complete with cases; parts thereof (other than glass inners)</v>
          </cell>
        </row>
        <row r="3528">
          <cell r="C3528" t="str">
            <v>679.55</v>
          </cell>
          <cell r="E3528" t="str">
            <v>682.62</v>
          </cell>
          <cell r="F3528" t="str">
            <v>93100 Special transactions and commodities not classified according to kind</v>
          </cell>
        </row>
        <row r="3529">
          <cell r="C3529" t="str">
            <v>679.56</v>
          </cell>
          <cell r="E3529" t="str">
            <v>682.31</v>
          </cell>
          <cell r="F3529" t="str">
            <v>96100 Coin (other than gold coin), not being legal tender</v>
          </cell>
        </row>
        <row r="3530">
          <cell r="C3530" t="str">
            <v>679.59</v>
          </cell>
          <cell r="E3530" t="str">
            <v>682.32</v>
          </cell>
          <cell r="F3530" t="str">
            <v>97101 Gold (including gold plated with platinum), nonmonetary, unwrought or in semimanufactured forms or in powder form</v>
          </cell>
        </row>
        <row r="3531">
          <cell r="C3531" t="str">
            <v>679.59</v>
          </cell>
          <cell r="E3531" t="str">
            <v>682.32</v>
          </cell>
          <cell r="F3531" t="str">
            <v>97102 Base metals or silver, clad with gold, not further worked than semimanufactured</v>
          </cell>
        </row>
        <row r="3532">
          <cell r="C3532" t="str">
            <v>679.59</v>
          </cell>
          <cell r="E3532" t="str">
            <v>682.41</v>
          </cell>
          <cell r="F3532" t="str">
            <v>97103 Gold waste and scrap (including metal clad with gold but excluding sweepings containing other precious metals)</v>
          </cell>
        </row>
        <row r="3533">
          <cell r="C3533" t="str">
            <v>679.59</v>
          </cell>
          <cell r="E3533" t="str">
            <v>682.41</v>
          </cell>
          <cell r="F3533" t="str">
            <v xml:space="preserve">97200 </v>
          </cell>
        </row>
        <row r="3534">
          <cell r="C3534" t="str">
            <v>691.11</v>
          </cell>
          <cell r="E3534" t="str">
            <v>682.42</v>
          </cell>
        </row>
        <row r="3535">
          <cell r="C3535" t="str">
            <v>691.12</v>
          </cell>
          <cell r="E3535" t="str">
            <v>682.42</v>
          </cell>
        </row>
        <row r="3536">
          <cell r="C3536" t="str">
            <v>691.13</v>
          </cell>
          <cell r="E3536" t="str">
            <v>682.42</v>
          </cell>
        </row>
        <row r="3537">
          <cell r="C3537" t="str">
            <v>691.14</v>
          </cell>
          <cell r="E3537" t="str">
            <v>682.51</v>
          </cell>
        </row>
        <row r="3538">
          <cell r="C3538" t="str">
            <v>691.19</v>
          </cell>
          <cell r="E3538" t="str">
            <v>682.51</v>
          </cell>
        </row>
        <row r="3539">
          <cell r="C3539" t="str">
            <v>692.11</v>
          </cell>
          <cell r="E3539" t="str">
            <v>682.52</v>
          </cell>
        </row>
        <row r="3540">
          <cell r="C3540" t="str">
            <v>692.41</v>
          </cell>
          <cell r="E3540" t="str">
            <v>682.52</v>
          </cell>
        </row>
        <row r="3541">
          <cell r="C3541" t="str">
            <v>692.41</v>
          </cell>
          <cell r="E3541" t="str">
            <v>682.52</v>
          </cell>
        </row>
        <row r="3542">
          <cell r="C3542" t="str">
            <v>692.41</v>
          </cell>
          <cell r="E3542" t="str">
            <v>682.52</v>
          </cell>
        </row>
        <row r="3543">
          <cell r="C3543" t="str">
            <v>692.43</v>
          </cell>
          <cell r="E3543" t="str">
            <v>682.52</v>
          </cell>
        </row>
        <row r="3544">
          <cell r="C3544" t="str">
            <v>693.11</v>
          </cell>
          <cell r="E3544" t="str">
            <v>682.52</v>
          </cell>
        </row>
        <row r="3545">
          <cell r="C3545" t="str">
            <v>693.11</v>
          </cell>
          <cell r="E3545" t="str">
            <v>682.61</v>
          </cell>
        </row>
        <row r="3546">
          <cell r="C3546" t="str">
            <v>693.2</v>
          </cell>
          <cell r="E3546" t="str">
            <v>682.61</v>
          </cell>
        </row>
        <row r="3547">
          <cell r="C3547" t="str">
            <v>693.51</v>
          </cell>
          <cell r="E3547" t="str">
            <v>682.61</v>
          </cell>
        </row>
        <row r="3548">
          <cell r="C3548" t="str">
            <v>693.51</v>
          </cell>
          <cell r="E3548" t="str">
            <v>682.61</v>
          </cell>
        </row>
        <row r="3549">
          <cell r="C3549" t="str">
            <v>693.51</v>
          </cell>
          <cell r="E3549" t="str">
            <v>682.71</v>
          </cell>
        </row>
        <row r="3550">
          <cell r="C3550" t="str">
            <v>693.51</v>
          </cell>
          <cell r="E3550" t="str">
            <v>682.71</v>
          </cell>
        </row>
        <row r="3551">
          <cell r="C3551" t="str">
            <v>693.51</v>
          </cell>
          <cell r="E3551" t="str">
            <v>682.71</v>
          </cell>
        </row>
        <row r="3552">
          <cell r="C3552" t="str">
            <v>693.51</v>
          </cell>
          <cell r="E3552" t="str">
            <v>682.71</v>
          </cell>
        </row>
        <row r="3553">
          <cell r="C3553" t="str">
            <v>693.51</v>
          </cell>
          <cell r="E3553" t="str">
            <v>682.72</v>
          </cell>
        </row>
        <row r="3554">
          <cell r="C3554" t="str">
            <v>693.51</v>
          </cell>
          <cell r="E3554" t="str">
            <v>682.72</v>
          </cell>
        </row>
        <row r="3555">
          <cell r="C3555" t="str">
            <v>693.51</v>
          </cell>
          <cell r="E3555" t="str">
            <v>693.12</v>
          </cell>
        </row>
        <row r="3556">
          <cell r="C3556" t="str">
            <v>693.51</v>
          </cell>
          <cell r="E3556" t="str">
            <v>694.31</v>
          </cell>
        </row>
        <row r="3557">
          <cell r="C3557" t="str">
            <v>693.51</v>
          </cell>
          <cell r="E3557" t="str">
            <v>694.32</v>
          </cell>
        </row>
        <row r="3558">
          <cell r="C3558" t="str">
            <v>748.31</v>
          </cell>
          <cell r="E3558" t="str">
            <v>694.32</v>
          </cell>
        </row>
        <row r="3559">
          <cell r="C3559" t="str">
            <v>748.32</v>
          </cell>
          <cell r="E3559" t="str">
            <v>694.33</v>
          </cell>
        </row>
        <row r="3560">
          <cell r="C3560" t="str">
            <v>748.39</v>
          </cell>
          <cell r="E3560" t="str">
            <v>694.33</v>
          </cell>
        </row>
        <row r="3561">
          <cell r="C3561" t="str">
            <v>699.21</v>
          </cell>
          <cell r="E3561" t="str">
            <v>697.42</v>
          </cell>
        </row>
        <row r="3562">
          <cell r="C3562" t="str">
            <v>699.22</v>
          </cell>
          <cell r="E3562" t="str">
            <v>697.42</v>
          </cell>
        </row>
        <row r="3563">
          <cell r="C3563" t="str">
            <v>699.22</v>
          </cell>
          <cell r="E3563" t="str">
            <v>697.52</v>
          </cell>
        </row>
        <row r="3564">
          <cell r="C3564" t="str">
            <v>699.22</v>
          </cell>
          <cell r="E3564" t="str">
            <v>699.71</v>
          </cell>
        </row>
        <row r="3565">
          <cell r="C3565" t="str">
            <v>699.22</v>
          </cell>
          <cell r="E3565" t="str">
            <v>699.73</v>
          </cell>
        </row>
        <row r="3566">
          <cell r="C3566" t="str">
            <v>699.61</v>
          </cell>
          <cell r="E3566" t="str">
            <v>699.73</v>
          </cell>
        </row>
        <row r="3567">
          <cell r="C3567" t="str">
            <v>694.1</v>
          </cell>
          <cell r="E3567" t="str">
            <v>284.21</v>
          </cell>
        </row>
        <row r="3568">
          <cell r="C3568" t="str">
            <v>694.21</v>
          </cell>
          <cell r="E3568" t="str">
            <v>284.22</v>
          </cell>
        </row>
        <row r="3569">
          <cell r="C3569" t="str">
            <v>694.21</v>
          </cell>
          <cell r="E3569" t="str">
            <v>683.11</v>
          </cell>
        </row>
        <row r="3570">
          <cell r="C3570" t="str">
            <v>694.21</v>
          </cell>
          <cell r="E3570" t="str">
            <v>683.12</v>
          </cell>
        </row>
        <row r="3571">
          <cell r="C3571" t="str">
            <v>694.21</v>
          </cell>
          <cell r="E3571" t="str">
            <v>288.22</v>
          </cell>
        </row>
        <row r="3572">
          <cell r="C3572" t="str">
            <v>694.21</v>
          </cell>
          <cell r="E3572" t="str">
            <v>683.23</v>
          </cell>
        </row>
        <row r="3573">
          <cell r="C3573" t="str">
            <v>694.21</v>
          </cell>
          <cell r="E3573" t="str">
            <v>683.21</v>
          </cell>
        </row>
        <row r="3574">
          <cell r="C3574" t="str">
            <v>694.21</v>
          </cell>
          <cell r="E3574" t="str">
            <v>683.21</v>
          </cell>
        </row>
        <row r="3575">
          <cell r="C3575" t="str">
            <v>694.22</v>
          </cell>
          <cell r="E3575" t="str">
            <v>683.21</v>
          </cell>
        </row>
        <row r="3576">
          <cell r="C3576" t="str">
            <v>694.22</v>
          </cell>
          <cell r="E3576" t="str">
            <v>683.21</v>
          </cell>
        </row>
        <row r="3577">
          <cell r="C3577" t="str">
            <v>694.22</v>
          </cell>
          <cell r="E3577" t="str">
            <v>683.24</v>
          </cell>
        </row>
        <row r="3578">
          <cell r="C3578" t="str">
            <v>694.22</v>
          </cell>
          <cell r="E3578" t="str">
            <v>683.24</v>
          </cell>
        </row>
        <row r="3579">
          <cell r="C3579" t="str">
            <v>694.22</v>
          </cell>
          <cell r="E3579" t="str">
            <v>683.22</v>
          </cell>
        </row>
        <row r="3580">
          <cell r="C3580" t="str">
            <v>699.31</v>
          </cell>
          <cell r="E3580" t="str">
            <v>683.22</v>
          </cell>
        </row>
        <row r="3581">
          <cell r="C3581" t="str">
            <v>699.32</v>
          </cell>
          <cell r="E3581" t="str">
            <v>683.22</v>
          </cell>
        </row>
        <row r="3582">
          <cell r="C3582" t="str">
            <v>699.32</v>
          </cell>
          <cell r="E3582" t="str">
            <v>699.75</v>
          </cell>
        </row>
        <row r="3583">
          <cell r="C3583" t="str">
            <v>699.31</v>
          </cell>
          <cell r="E3583" t="str">
            <v>699.75</v>
          </cell>
        </row>
        <row r="3584">
          <cell r="C3584" t="str">
            <v>699.41</v>
          </cell>
          <cell r="E3584" t="str">
            <v>684.11</v>
          </cell>
        </row>
        <row r="3585">
          <cell r="C3585" t="str">
            <v>699.41</v>
          </cell>
          <cell r="E3585" t="str">
            <v>684.12</v>
          </cell>
        </row>
        <row r="3586">
          <cell r="C3586" t="str">
            <v>699.41</v>
          </cell>
          <cell r="E3586" t="str">
            <v>288.23</v>
          </cell>
        </row>
        <row r="3587">
          <cell r="C3587" t="str">
            <v>697.31</v>
          </cell>
          <cell r="E3587" t="str">
            <v>684.25</v>
          </cell>
        </row>
        <row r="3588">
          <cell r="C3588" t="str">
            <v>697.31</v>
          </cell>
          <cell r="E3588" t="str">
            <v>684.25</v>
          </cell>
        </row>
        <row r="3589">
          <cell r="C3589" t="str">
            <v>697.31</v>
          </cell>
          <cell r="E3589" t="str">
            <v>684.21</v>
          </cell>
        </row>
        <row r="3590">
          <cell r="C3590" t="str">
            <v>697.32</v>
          </cell>
          <cell r="E3590" t="str">
            <v>684.21</v>
          </cell>
        </row>
        <row r="3591">
          <cell r="C3591" t="str">
            <v>697.32</v>
          </cell>
          <cell r="E3591" t="str">
            <v>684.21</v>
          </cell>
        </row>
        <row r="3592">
          <cell r="C3592" t="str">
            <v>697.32</v>
          </cell>
          <cell r="E3592" t="str">
            <v>684.22</v>
          </cell>
        </row>
        <row r="3593">
          <cell r="C3593" t="str">
            <v>697.33</v>
          </cell>
          <cell r="E3593" t="str">
            <v>684.22</v>
          </cell>
        </row>
        <row r="3594">
          <cell r="C3594" t="str">
            <v>812.11</v>
          </cell>
          <cell r="E3594" t="str">
            <v>684.22</v>
          </cell>
        </row>
        <row r="3595">
          <cell r="C3595" t="str">
            <v>812.11</v>
          </cell>
          <cell r="E3595" t="str">
            <v>684.22</v>
          </cell>
        </row>
        <row r="3596">
          <cell r="C3596" t="str">
            <v>812.15</v>
          </cell>
          <cell r="E3596" t="str">
            <v>684.23</v>
          </cell>
        </row>
        <row r="3597">
          <cell r="C3597" t="str">
            <v>697.44</v>
          </cell>
          <cell r="E3597" t="str">
            <v>684.23</v>
          </cell>
        </row>
        <row r="3598">
          <cell r="C3598" t="str">
            <v>697.41</v>
          </cell>
          <cell r="E3598" t="str">
            <v>684.23</v>
          </cell>
        </row>
        <row r="3599">
          <cell r="C3599" t="str">
            <v>697.41</v>
          </cell>
          <cell r="E3599" t="str">
            <v>684.23</v>
          </cell>
        </row>
        <row r="3600">
          <cell r="C3600" t="str">
            <v>697.41</v>
          </cell>
          <cell r="E3600" t="str">
            <v>684.24</v>
          </cell>
        </row>
        <row r="3601">
          <cell r="C3601" t="str">
            <v>697.41</v>
          </cell>
          <cell r="E3601" t="str">
            <v>684.24</v>
          </cell>
        </row>
        <row r="3602">
          <cell r="C3602" t="str">
            <v>697.41</v>
          </cell>
          <cell r="E3602" t="str">
            <v>684.24</v>
          </cell>
        </row>
        <row r="3603">
          <cell r="C3603" t="str">
            <v>697.51</v>
          </cell>
          <cell r="E3603" t="str">
            <v>684.26</v>
          </cell>
        </row>
        <row r="3604">
          <cell r="C3604" t="str">
            <v>697.51</v>
          </cell>
          <cell r="E3604" t="str">
            <v>684.26</v>
          </cell>
        </row>
        <row r="3605">
          <cell r="C3605" t="str">
            <v>697.51</v>
          </cell>
          <cell r="E3605" t="str">
            <v>684.27</v>
          </cell>
        </row>
        <row r="3606">
          <cell r="C3606" t="str">
            <v>697.51</v>
          </cell>
          <cell r="E3606" t="str">
            <v>691.21</v>
          </cell>
        </row>
        <row r="3607">
          <cell r="C3607" t="str">
            <v>699.62</v>
          </cell>
          <cell r="E3607" t="str">
            <v>691.29</v>
          </cell>
        </row>
        <row r="3608">
          <cell r="C3608" t="str">
            <v>699.63</v>
          </cell>
          <cell r="E3608" t="str">
            <v>692.12</v>
          </cell>
        </row>
        <row r="3609">
          <cell r="C3609" t="str">
            <v>699.63</v>
          </cell>
          <cell r="E3609" t="str">
            <v>692.42</v>
          </cell>
        </row>
        <row r="3610">
          <cell r="C3610" t="str">
            <v>699.65</v>
          </cell>
          <cell r="E3610" t="str">
            <v>692.42</v>
          </cell>
        </row>
        <row r="3611">
          <cell r="C3611" t="str">
            <v>699.65</v>
          </cell>
          <cell r="E3611" t="str">
            <v>692.44</v>
          </cell>
        </row>
        <row r="3612">
          <cell r="C3612" t="str">
            <v>699.67</v>
          </cell>
          <cell r="E3612" t="str">
            <v>693.13</v>
          </cell>
        </row>
        <row r="3613">
          <cell r="C3613" t="str">
            <v>699.69</v>
          </cell>
          <cell r="E3613" t="str">
            <v>693.13</v>
          </cell>
        </row>
        <row r="3614">
          <cell r="C3614" t="str">
            <v>283.21</v>
          </cell>
          <cell r="E3614" t="str">
            <v>697.43</v>
          </cell>
          <cell r="F3614" t="str">
            <v>52239 Inorganic oxygen compounds of nonmetals, n.e.s.</v>
          </cell>
        </row>
        <row r="3615">
          <cell r="C3615" t="str">
            <v>283.22</v>
          </cell>
          <cell r="E3615" t="str">
            <v>697.43</v>
          </cell>
          <cell r="F3615" t="str">
            <v>52241 Halides and halide oxides of nonmetals</v>
          </cell>
        </row>
        <row r="3616">
          <cell r="C3616" t="str">
            <v>682.11</v>
          </cell>
          <cell r="E3616" t="str">
            <v>697.53</v>
          </cell>
        </row>
        <row r="3617">
          <cell r="C3617" t="str">
            <v>682.12</v>
          </cell>
          <cell r="E3617" t="str">
            <v>694.4</v>
          </cell>
        </row>
        <row r="3618">
          <cell r="C3618" t="str">
            <v>682.12</v>
          </cell>
          <cell r="E3618" t="str">
            <v>699.79</v>
          </cell>
        </row>
        <row r="3619">
          <cell r="C3619" t="str">
            <v>682.12</v>
          </cell>
          <cell r="E3619" t="str">
            <v>699.79</v>
          </cell>
        </row>
        <row r="3620">
          <cell r="C3620" t="str">
            <v>682.12</v>
          </cell>
          <cell r="E3620" t="str">
            <v>685.12</v>
          </cell>
        </row>
        <row r="3621">
          <cell r="C3621" t="str">
            <v>682.14</v>
          </cell>
          <cell r="E3621" t="str">
            <v>685.11</v>
          </cell>
        </row>
        <row r="3622">
          <cell r="C3622" t="str">
            <v>682.14</v>
          </cell>
          <cell r="E3622" t="str">
            <v>685.11</v>
          </cell>
        </row>
        <row r="3623">
          <cell r="C3623" t="str">
            <v>682.14</v>
          </cell>
          <cell r="E3623" t="str">
            <v>288.24</v>
          </cell>
        </row>
        <row r="3624">
          <cell r="C3624" t="str">
            <v>682.14</v>
          </cell>
          <cell r="E3624" t="str">
            <v>685.2</v>
          </cell>
        </row>
        <row r="3625">
          <cell r="C3625" t="str">
            <v>288.21</v>
          </cell>
          <cell r="E3625" t="str">
            <v>685.2</v>
          </cell>
          <cell r="F3625" t="str">
            <v>52351 Nitrites</v>
          </cell>
        </row>
        <row r="3626">
          <cell r="C3626" t="str">
            <v>682.13</v>
          </cell>
          <cell r="E3626" t="str">
            <v>685.2</v>
          </cell>
        </row>
        <row r="3627">
          <cell r="C3627" t="str">
            <v>682.62</v>
          </cell>
          <cell r="E3627" t="str">
            <v>699.76</v>
          </cell>
        </row>
        <row r="3628">
          <cell r="C3628" t="str">
            <v>682.62</v>
          </cell>
          <cell r="E3628" t="str">
            <v>686.11</v>
          </cell>
        </row>
        <row r="3629">
          <cell r="C3629" t="str">
            <v>682.31</v>
          </cell>
          <cell r="E3629" t="str">
            <v>686.11</v>
          </cell>
        </row>
        <row r="3630">
          <cell r="C3630" t="str">
            <v>682.32</v>
          </cell>
          <cell r="E3630" t="str">
            <v>686.12</v>
          </cell>
        </row>
        <row r="3631">
          <cell r="C3631" t="str">
            <v>682.32</v>
          </cell>
          <cell r="E3631" t="str">
            <v>288.25</v>
          </cell>
        </row>
        <row r="3632">
          <cell r="C3632" t="str">
            <v>682.32</v>
          </cell>
          <cell r="E3632" t="str">
            <v>686.33</v>
          </cell>
        </row>
        <row r="3633">
          <cell r="C3633" t="str">
            <v>682.41</v>
          </cell>
          <cell r="E3633" t="str">
            <v>686.33</v>
          </cell>
        </row>
        <row r="3634">
          <cell r="C3634" t="str">
            <v>682.41</v>
          </cell>
          <cell r="E3634" t="str">
            <v>686.31</v>
          </cell>
        </row>
        <row r="3635">
          <cell r="C3635" t="str">
            <v>682.42</v>
          </cell>
          <cell r="E3635" t="str">
            <v>686.32</v>
          </cell>
        </row>
        <row r="3636">
          <cell r="C3636" t="str">
            <v>682.42</v>
          </cell>
          <cell r="E3636" t="str">
            <v>699.77</v>
          </cell>
        </row>
        <row r="3637">
          <cell r="C3637" t="str">
            <v>682.42</v>
          </cell>
          <cell r="E3637" t="str">
            <v>687.11</v>
          </cell>
        </row>
        <row r="3638">
          <cell r="C3638" t="str">
            <v>682.51</v>
          </cell>
          <cell r="E3638" t="str">
            <v>687.12</v>
          </cell>
        </row>
        <row r="3639">
          <cell r="C3639" t="str">
            <v>682.51</v>
          </cell>
          <cell r="E3639" t="str">
            <v>288.26</v>
          </cell>
        </row>
        <row r="3640">
          <cell r="C3640" t="str">
            <v>682.52</v>
          </cell>
          <cell r="E3640" t="str">
            <v>687.2</v>
          </cell>
        </row>
        <row r="3641">
          <cell r="C3641" t="str">
            <v>682.52</v>
          </cell>
          <cell r="E3641" t="str">
            <v>699.78</v>
          </cell>
        </row>
        <row r="3642">
          <cell r="C3642" t="str">
            <v>682.52</v>
          </cell>
          <cell r="E3642" t="str">
            <v>689.11</v>
          </cell>
        </row>
        <row r="3643">
          <cell r="C3643" t="str">
            <v>682.52</v>
          </cell>
          <cell r="E3643" t="str">
            <v>689.11</v>
          </cell>
        </row>
        <row r="3644">
          <cell r="C3644" t="str">
            <v>682.52</v>
          </cell>
          <cell r="E3644" t="str">
            <v>699.91</v>
          </cell>
        </row>
        <row r="3645">
          <cell r="C3645" t="str">
            <v>682.52</v>
          </cell>
          <cell r="E3645" t="str">
            <v>689.11</v>
          </cell>
        </row>
        <row r="3646">
          <cell r="C3646" t="str">
            <v>682.61</v>
          </cell>
          <cell r="E3646" t="str">
            <v>699.91</v>
          </cell>
        </row>
        <row r="3647">
          <cell r="C3647" t="str">
            <v>682.61</v>
          </cell>
          <cell r="E3647" t="str">
            <v>689.12</v>
          </cell>
        </row>
        <row r="3648">
          <cell r="C3648" t="str">
            <v>682.61</v>
          </cell>
          <cell r="E3648" t="str">
            <v>689.12</v>
          </cell>
        </row>
        <row r="3649">
          <cell r="C3649" t="str">
            <v>682.61</v>
          </cell>
          <cell r="E3649" t="str">
            <v>699.92</v>
          </cell>
        </row>
        <row r="3650">
          <cell r="C3650" t="str">
            <v>682.71</v>
          </cell>
          <cell r="E3650" t="str">
            <v>699.92</v>
          </cell>
        </row>
        <row r="3651">
          <cell r="C3651" t="str">
            <v>682.71</v>
          </cell>
          <cell r="E3651" t="str">
            <v>689.12</v>
          </cell>
        </row>
        <row r="3652">
          <cell r="C3652" t="str">
            <v>682.71</v>
          </cell>
          <cell r="E3652" t="str">
            <v>699.92</v>
          </cell>
        </row>
        <row r="3653">
          <cell r="C3653" t="str">
            <v>682.71</v>
          </cell>
          <cell r="E3653" t="str">
            <v>689.13</v>
          </cell>
        </row>
        <row r="3654">
          <cell r="C3654" t="str">
            <v>682.72</v>
          </cell>
          <cell r="E3654" t="str">
            <v>689.13</v>
          </cell>
        </row>
        <row r="3655">
          <cell r="C3655" t="str">
            <v>682.72</v>
          </cell>
          <cell r="E3655" t="str">
            <v>699.93</v>
          </cell>
        </row>
        <row r="3656">
          <cell r="C3656" t="str">
            <v>693.12</v>
          </cell>
          <cell r="E3656" t="str">
            <v>689.15</v>
          </cell>
        </row>
        <row r="3657">
          <cell r="C3657" t="str">
            <v>693.52</v>
          </cell>
          <cell r="E3657" t="str">
            <v>689.15</v>
          </cell>
        </row>
        <row r="3658">
          <cell r="C3658" t="str">
            <v>693.52</v>
          </cell>
          <cell r="E3658" t="str">
            <v>689.14</v>
          </cell>
        </row>
        <row r="3659">
          <cell r="C3659" t="str">
            <v>694.31</v>
          </cell>
          <cell r="E3659" t="str">
            <v>699.94</v>
          </cell>
        </row>
        <row r="3660">
          <cell r="C3660" t="str">
            <v>694.32</v>
          </cell>
          <cell r="E3660" t="str">
            <v>699.94</v>
          </cell>
        </row>
        <row r="3661">
          <cell r="C3661" t="str">
            <v>694.32</v>
          </cell>
          <cell r="E3661" t="str">
            <v>689.81</v>
          </cell>
        </row>
        <row r="3662">
          <cell r="C3662" t="str">
            <v>694.33</v>
          </cell>
          <cell r="E3662" t="str">
            <v>689.81</v>
          </cell>
        </row>
        <row r="3663">
          <cell r="C3663" t="str">
            <v>694.33</v>
          </cell>
          <cell r="E3663" t="str">
            <v>699.81</v>
          </cell>
        </row>
        <row r="3664">
          <cell r="C3664" t="str">
            <v>699.42</v>
          </cell>
          <cell r="E3664" t="str">
            <v>689.92</v>
          </cell>
        </row>
        <row r="3665">
          <cell r="C3665" t="str">
            <v>697.34</v>
          </cell>
          <cell r="E3665" t="str">
            <v>689.82</v>
          </cell>
        </row>
        <row r="3666">
          <cell r="C3666" t="str">
            <v>697.42</v>
          </cell>
          <cell r="E3666" t="str">
            <v>689.82</v>
          </cell>
        </row>
        <row r="3667">
          <cell r="C3667" t="str">
            <v>697.42</v>
          </cell>
          <cell r="E3667" t="str">
            <v>699.83</v>
          </cell>
        </row>
        <row r="3668">
          <cell r="C3668" t="str">
            <v>697.52</v>
          </cell>
          <cell r="E3668" t="str">
            <v>689.83</v>
          </cell>
        </row>
        <row r="3669">
          <cell r="C3669" t="str">
            <v>699.71</v>
          </cell>
          <cell r="E3669" t="str">
            <v>689.83</v>
          </cell>
        </row>
        <row r="3670">
          <cell r="C3670" t="str">
            <v>699.73</v>
          </cell>
          <cell r="E3670" t="str">
            <v>699.85</v>
          </cell>
        </row>
        <row r="3671">
          <cell r="C3671" t="str">
            <v>699.73</v>
          </cell>
          <cell r="E3671" t="str">
            <v>689.84</v>
          </cell>
        </row>
        <row r="3672">
          <cell r="C3672" t="str">
            <v>284.21</v>
          </cell>
          <cell r="E3672" t="str">
            <v>689.84</v>
          </cell>
          <cell r="F3672" t="str">
            <v>52251 Zinc oxide; zinc peroxide</v>
          </cell>
        </row>
        <row r="3673">
          <cell r="C3673" t="str">
            <v>284.22</v>
          </cell>
          <cell r="E3673" t="str">
            <v>699.87</v>
          </cell>
          <cell r="F3673" t="str">
            <v>52252 Chromium oxides and hydroxides</v>
          </cell>
        </row>
        <row r="3674">
          <cell r="C3674" t="str">
            <v>683.11</v>
          </cell>
          <cell r="E3674" t="str">
            <v>689.93</v>
          </cell>
        </row>
        <row r="3675">
          <cell r="C3675" t="str">
            <v>683.12</v>
          </cell>
          <cell r="E3675" t="str">
            <v>689.93</v>
          </cell>
        </row>
        <row r="3676">
          <cell r="C3676" t="str">
            <v>288.22</v>
          </cell>
          <cell r="E3676" t="str">
            <v>689.93</v>
          </cell>
          <cell r="F3676" t="str">
            <v>52352 Potassium nitrate</v>
          </cell>
        </row>
        <row r="3677">
          <cell r="C3677" t="str">
            <v>683.23</v>
          </cell>
          <cell r="E3677" t="str">
            <v>689.94</v>
          </cell>
        </row>
        <row r="3678">
          <cell r="C3678" t="str">
            <v>683.21</v>
          </cell>
          <cell r="E3678" t="str">
            <v>689.91</v>
          </cell>
        </row>
        <row r="3679">
          <cell r="C3679" t="str">
            <v>683.21</v>
          </cell>
          <cell r="E3679" t="str">
            <v>689.91</v>
          </cell>
        </row>
        <row r="3680">
          <cell r="C3680" t="str">
            <v>683.21</v>
          </cell>
          <cell r="E3680" t="str">
            <v>699.95</v>
          </cell>
        </row>
        <row r="3681">
          <cell r="C3681" t="str">
            <v>683.21</v>
          </cell>
          <cell r="E3681" t="str">
            <v>689.95</v>
          </cell>
        </row>
        <row r="3682">
          <cell r="C3682" t="str">
            <v>683.24</v>
          </cell>
          <cell r="E3682" t="str">
            <v>689.95</v>
          </cell>
        </row>
        <row r="3683">
          <cell r="C3683" t="str">
            <v>683.24</v>
          </cell>
          <cell r="E3683" t="str">
            <v>689.95</v>
          </cell>
        </row>
        <row r="3684">
          <cell r="C3684" t="str">
            <v>683.22</v>
          </cell>
          <cell r="E3684" t="str">
            <v>689.98</v>
          </cell>
        </row>
        <row r="3685">
          <cell r="C3685" t="str">
            <v>683.22</v>
          </cell>
          <cell r="E3685" t="str">
            <v>689.98</v>
          </cell>
        </row>
        <row r="3686">
          <cell r="C3686" t="str">
            <v>683.22</v>
          </cell>
          <cell r="E3686" t="str">
            <v>699.99</v>
          </cell>
        </row>
        <row r="3687">
          <cell r="C3687" t="str">
            <v>699.75</v>
          </cell>
          <cell r="E3687" t="str">
            <v>689.98</v>
          </cell>
        </row>
        <row r="3688">
          <cell r="C3688" t="str">
            <v>699.75</v>
          </cell>
          <cell r="E3688" t="str">
            <v>699.99</v>
          </cell>
        </row>
        <row r="3689">
          <cell r="C3689" t="str">
            <v>684.11</v>
          </cell>
          <cell r="E3689" t="str">
            <v>689.99</v>
          </cell>
        </row>
        <row r="3690">
          <cell r="C3690" t="str">
            <v>684.12</v>
          </cell>
          <cell r="E3690" t="str">
            <v>695.1</v>
          </cell>
        </row>
        <row r="3691">
          <cell r="C3691" t="str">
            <v>288.23</v>
          </cell>
          <cell r="E3691" t="str">
            <v>695.1</v>
          </cell>
          <cell r="F3691" t="str">
            <v>52359 Nitrates, n.e.s.</v>
          </cell>
        </row>
        <row r="3692">
          <cell r="C3692" t="str">
            <v>684.25</v>
          </cell>
          <cell r="E3692" t="str">
            <v>695.1</v>
          </cell>
        </row>
        <row r="3693">
          <cell r="C3693" t="str">
            <v>684.25</v>
          </cell>
          <cell r="E3693" t="str">
            <v>695.1</v>
          </cell>
        </row>
        <row r="3694">
          <cell r="C3694" t="str">
            <v>684.21</v>
          </cell>
          <cell r="E3694" t="str">
            <v>695.1</v>
          </cell>
        </row>
        <row r="3695">
          <cell r="C3695" t="str">
            <v>684.21</v>
          </cell>
          <cell r="E3695" t="str">
            <v>695.1</v>
          </cell>
        </row>
        <row r="3696">
          <cell r="C3696" t="str">
            <v>684.21</v>
          </cell>
          <cell r="E3696" t="str">
            <v>695.1</v>
          </cell>
        </row>
        <row r="3697">
          <cell r="C3697" t="str">
            <v>684.22</v>
          </cell>
          <cell r="E3697" t="str">
            <v>695.21</v>
          </cell>
        </row>
        <row r="3698">
          <cell r="C3698" t="str">
            <v>684.22</v>
          </cell>
          <cell r="E3698" t="str">
            <v>695.51</v>
          </cell>
        </row>
        <row r="3699">
          <cell r="C3699" t="str">
            <v>684.22</v>
          </cell>
          <cell r="E3699" t="str">
            <v>695.52</v>
          </cell>
        </row>
        <row r="3700">
          <cell r="C3700" t="str">
            <v>684.22</v>
          </cell>
          <cell r="E3700" t="str">
            <v>695.53</v>
          </cell>
        </row>
        <row r="3701">
          <cell r="C3701" t="str">
            <v>684.23</v>
          </cell>
          <cell r="E3701" t="str">
            <v>695.54</v>
          </cell>
        </row>
        <row r="3702">
          <cell r="C3702" t="str">
            <v>684.23</v>
          </cell>
          <cell r="E3702" t="str">
            <v>695.55</v>
          </cell>
        </row>
        <row r="3703">
          <cell r="C3703" t="str">
            <v>684.23</v>
          </cell>
          <cell r="E3703" t="str">
            <v>695.59</v>
          </cell>
        </row>
        <row r="3704">
          <cell r="C3704" t="str">
            <v>684.23</v>
          </cell>
          <cell r="E3704" t="str">
            <v>695.22</v>
          </cell>
        </row>
        <row r="3705">
          <cell r="C3705" t="str">
            <v>684.24</v>
          </cell>
          <cell r="E3705" t="str">
            <v>695.23</v>
          </cell>
        </row>
        <row r="3706">
          <cell r="C3706" t="str">
            <v>684.24</v>
          </cell>
          <cell r="E3706" t="str">
            <v>695.23</v>
          </cell>
        </row>
        <row r="3707">
          <cell r="C3707" t="str">
            <v>684.24</v>
          </cell>
          <cell r="E3707" t="str">
            <v>695.23</v>
          </cell>
        </row>
        <row r="3708">
          <cell r="C3708" t="str">
            <v>684.26</v>
          </cell>
          <cell r="E3708" t="str">
            <v>695.3</v>
          </cell>
        </row>
        <row r="3709">
          <cell r="C3709" t="str">
            <v>684.26</v>
          </cell>
          <cell r="E3709" t="str">
            <v>695.3</v>
          </cell>
        </row>
        <row r="3710">
          <cell r="C3710" t="str">
            <v>684.27</v>
          </cell>
          <cell r="E3710" t="str">
            <v>695.3</v>
          </cell>
        </row>
        <row r="3711">
          <cell r="C3711" t="str">
            <v>691.21</v>
          </cell>
          <cell r="E3711" t="str">
            <v>695.41</v>
          </cell>
        </row>
        <row r="3712">
          <cell r="C3712" t="str">
            <v>691.29</v>
          </cell>
          <cell r="E3712" t="str">
            <v>695.42</v>
          </cell>
        </row>
        <row r="3713">
          <cell r="C3713" t="str">
            <v>692.12</v>
          </cell>
          <cell r="E3713" t="str">
            <v>695.43</v>
          </cell>
        </row>
        <row r="3714">
          <cell r="C3714" t="str">
            <v>692.42</v>
          </cell>
          <cell r="E3714" t="str">
            <v>695.44</v>
          </cell>
        </row>
        <row r="3715">
          <cell r="C3715" t="str">
            <v>692.42</v>
          </cell>
          <cell r="E3715" t="str">
            <v>695.45</v>
          </cell>
        </row>
        <row r="3716">
          <cell r="C3716" t="str">
            <v>692.44</v>
          </cell>
          <cell r="E3716" t="str">
            <v>695.46</v>
          </cell>
        </row>
        <row r="3717">
          <cell r="C3717" t="str">
            <v>693.13</v>
          </cell>
          <cell r="E3717" t="str">
            <v>695.46</v>
          </cell>
        </row>
        <row r="3718">
          <cell r="C3718" t="str">
            <v>693.13</v>
          </cell>
          <cell r="E3718" t="str">
            <v>695.47</v>
          </cell>
        </row>
        <row r="3719">
          <cell r="C3719" t="str">
            <v>697.43</v>
          </cell>
          <cell r="E3719" t="str">
            <v>695.48</v>
          </cell>
        </row>
        <row r="3720">
          <cell r="C3720" t="str">
            <v>697.43</v>
          </cell>
          <cell r="E3720" t="str">
            <v>695.49</v>
          </cell>
        </row>
        <row r="3721">
          <cell r="C3721" t="str">
            <v>697.53</v>
          </cell>
          <cell r="E3721" t="str">
            <v>695.7</v>
          </cell>
        </row>
        <row r="3722">
          <cell r="C3722" t="str">
            <v>694.4</v>
          </cell>
          <cell r="E3722" t="str">
            <v>695.63</v>
          </cell>
        </row>
        <row r="3723">
          <cell r="C3723" t="str">
            <v>699.79</v>
          </cell>
          <cell r="E3723" t="str">
            <v>695.63</v>
          </cell>
        </row>
        <row r="3724">
          <cell r="C3724" t="str">
            <v>699.79</v>
          </cell>
          <cell r="E3724" t="str">
            <v>695.64</v>
          </cell>
        </row>
        <row r="3725">
          <cell r="C3725" t="str">
            <v>685.12</v>
          </cell>
          <cell r="E3725" t="str">
            <v>695.64</v>
          </cell>
        </row>
        <row r="3726">
          <cell r="C3726" t="str">
            <v>685.11</v>
          </cell>
          <cell r="E3726" t="str">
            <v>695.64</v>
          </cell>
        </row>
        <row r="3727">
          <cell r="C3727" t="str">
            <v>685.11</v>
          </cell>
          <cell r="E3727" t="str">
            <v>695.64</v>
          </cell>
        </row>
        <row r="3728">
          <cell r="C3728" t="str">
            <v>288.24</v>
          </cell>
          <cell r="E3728" t="str">
            <v>695.64</v>
          </cell>
          <cell r="F3728" t="str">
            <v>52361 Phosphinates (hypophosphites) and phosphonates (phosphites)</v>
          </cell>
        </row>
        <row r="3729">
          <cell r="C3729" t="str">
            <v>685.21</v>
          </cell>
          <cell r="E3729" t="str">
            <v>695.64</v>
          </cell>
        </row>
        <row r="3730">
          <cell r="C3730" t="str">
            <v>685.22</v>
          </cell>
          <cell r="E3730" t="str">
            <v>695.64</v>
          </cell>
        </row>
        <row r="3731">
          <cell r="C3731" t="str">
            <v>685.22</v>
          </cell>
          <cell r="E3731" t="str">
            <v>695.64</v>
          </cell>
        </row>
        <row r="3732">
          <cell r="C3732" t="str">
            <v>685.22</v>
          </cell>
          <cell r="E3732" t="str">
            <v>695.61</v>
          </cell>
        </row>
        <row r="3733">
          <cell r="C3733" t="str">
            <v>685.24</v>
          </cell>
          <cell r="E3733" t="str">
            <v>695.61</v>
          </cell>
        </row>
        <row r="3734">
          <cell r="C3734" t="str">
            <v>699.76</v>
          </cell>
          <cell r="E3734" t="str">
            <v>695.61</v>
          </cell>
        </row>
        <row r="3735">
          <cell r="C3735" t="str">
            <v>686.11</v>
          </cell>
          <cell r="E3735" t="str">
            <v>695.61</v>
          </cell>
        </row>
        <row r="3736">
          <cell r="C3736" t="str">
            <v>686.11</v>
          </cell>
          <cell r="E3736" t="str">
            <v>695.61</v>
          </cell>
        </row>
        <row r="3737">
          <cell r="C3737" t="str">
            <v>686.12</v>
          </cell>
          <cell r="E3737" t="str">
            <v>695.62</v>
          </cell>
        </row>
        <row r="3738">
          <cell r="C3738" t="str">
            <v>288.25</v>
          </cell>
          <cell r="E3738" t="str">
            <v>697.81</v>
          </cell>
          <cell r="F3738" t="str">
            <v>52362 Triammonium phosphate</v>
          </cell>
        </row>
        <row r="3739">
          <cell r="C3739" t="str">
            <v>686.33</v>
          </cell>
          <cell r="E3739" t="str">
            <v>696.8</v>
          </cell>
        </row>
        <row r="3740">
          <cell r="C3740" t="str">
            <v>686.33</v>
          </cell>
          <cell r="E3740" t="str">
            <v>696.8</v>
          </cell>
        </row>
        <row r="3741">
          <cell r="C3741" t="str">
            <v>686.31</v>
          </cell>
          <cell r="E3741" t="str">
            <v>696.8</v>
          </cell>
        </row>
        <row r="3742">
          <cell r="C3742" t="str">
            <v>686.32</v>
          </cell>
          <cell r="E3742" t="str">
            <v>696.8</v>
          </cell>
        </row>
        <row r="3743">
          <cell r="C3743" t="str">
            <v>686.34</v>
          </cell>
          <cell r="E3743" t="str">
            <v>696.8</v>
          </cell>
        </row>
        <row r="3744">
          <cell r="C3744" t="str">
            <v>699.77</v>
          </cell>
          <cell r="E3744" t="str">
            <v>696.8</v>
          </cell>
        </row>
        <row r="3745">
          <cell r="C3745" t="str">
            <v>687.11</v>
          </cell>
          <cell r="E3745" t="str">
            <v>696.31</v>
          </cell>
        </row>
        <row r="3746">
          <cell r="C3746" t="str">
            <v>687.12</v>
          </cell>
          <cell r="E3746" t="str">
            <v>696.35</v>
          </cell>
        </row>
        <row r="3747">
          <cell r="C3747" t="str">
            <v>288.26</v>
          </cell>
          <cell r="E3747" t="str">
            <v>696.38</v>
          </cell>
          <cell r="F3747" t="str">
            <v>52363 Phosphates, n.e.s.</v>
          </cell>
        </row>
        <row r="3748">
          <cell r="C3748" t="str">
            <v>687.21</v>
          </cell>
          <cell r="E3748" t="str">
            <v>696.4</v>
          </cell>
        </row>
        <row r="3749">
          <cell r="C3749" t="str">
            <v>687.22</v>
          </cell>
          <cell r="E3749" t="str">
            <v>696.51</v>
          </cell>
        </row>
        <row r="3750">
          <cell r="C3750" t="str">
            <v>687.23</v>
          </cell>
          <cell r="E3750" t="str">
            <v>696.55</v>
          </cell>
        </row>
        <row r="3751">
          <cell r="C3751" t="str">
            <v>687.24</v>
          </cell>
          <cell r="E3751" t="str">
            <v>696.59</v>
          </cell>
        </row>
        <row r="3752">
          <cell r="C3752" t="str">
            <v>699.78</v>
          </cell>
          <cell r="E3752" t="str">
            <v>696.61</v>
          </cell>
        </row>
        <row r="3753">
          <cell r="C3753" t="str">
            <v>689.11</v>
          </cell>
          <cell r="E3753" t="str">
            <v>696.62</v>
          </cell>
        </row>
        <row r="3754">
          <cell r="C3754" t="str">
            <v>689.11</v>
          </cell>
          <cell r="E3754" t="str">
            <v>696.63</v>
          </cell>
        </row>
        <row r="3755">
          <cell r="C3755" t="str">
            <v>699.91</v>
          </cell>
          <cell r="E3755" t="str">
            <v>696.69</v>
          </cell>
        </row>
        <row r="3756">
          <cell r="C3756" t="str">
            <v>699.91</v>
          </cell>
          <cell r="E3756" t="str">
            <v>699.11</v>
          </cell>
        </row>
        <row r="3757">
          <cell r="C3757" t="str">
            <v>689.11</v>
          </cell>
          <cell r="E3757" t="str">
            <v>699.11</v>
          </cell>
        </row>
        <row r="3758">
          <cell r="C3758" t="str">
            <v>699.91</v>
          </cell>
          <cell r="E3758" t="str">
            <v>699.11</v>
          </cell>
        </row>
        <row r="3759">
          <cell r="C3759" t="str">
            <v>689.12</v>
          </cell>
          <cell r="E3759" t="str">
            <v>699.11</v>
          </cell>
        </row>
        <row r="3760">
          <cell r="C3760" t="str">
            <v>689.12</v>
          </cell>
          <cell r="E3760" t="str">
            <v>699.11</v>
          </cell>
        </row>
        <row r="3761">
          <cell r="C3761" t="str">
            <v>699.92</v>
          </cell>
          <cell r="E3761" t="str">
            <v>699.11</v>
          </cell>
        </row>
        <row r="3762">
          <cell r="C3762" t="str">
            <v>699.92</v>
          </cell>
          <cell r="E3762" t="str">
            <v>699.11</v>
          </cell>
        </row>
        <row r="3763">
          <cell r="C3763" t="str">
            <v>689.12</v>
          </cell>
          <cell r="E3763" t="str">
            <v>699.13</v>
          </cell>
        </row>
        <row r="3764">
          <cell r="C3764" t="str">
            <v>699.92</v>
          </cell>
          <cell r="E3764" t="str">
            <v>699.14</v>
          </cell>
        </row>
        <row r="3765">
          <cell r="C3765" t="str">
            <v>689.13</v>
          </cell>
          <cell r="E3765" t="str">
            <v>699.15</v>
          </cell>
        </row>
        <row r="3766">
          <cell r="C3766" t="str">
            <v>689.13</v>
          </cell>
          <cell r="E3766" t="str">
            <v>699.16</v>
          </cell>
        </row>
        <row r="3767">
          <cell r="C3767" t="str">
            <v>699.93</v>
          </cell>
          <cell r="E3767" t="str">
            <v>699.17</v>
          </cell>
        </row>
        <row r="3768">
          <cell r="C3768" t="str">
            <v>689.15</v>
          </cell>
          <cell r="E3768" t="str">
            <v>699.19</v>
          </cell>
        </row>
        <row r="3769">
          <cell r="C3769" t="str">
            <v>689.15</v>
          </cell>
          <cell r="E3769" t="str">
            <v>699.19</v>
          </cell>
        </row>
        <row r="3770">
          <cell r="C3770" t="str">
            <v>689.14</v>
          </cell>
          <cell r="E3770" t="str">
            <v>699.19</v>
          </cell>
        </row>
        <row r="3771">
          <cell r="C3771" t="str">
            <v>699.94</v>
          </cell>
          <cell r="E3771" t="str">
            <v>699.12</v>
          </cell>
        </row>
        <row r="3772">
          <cell r="C3772" t="str">
            <v>699.94</v>
          </cell>
          <cell r="E3772" t="str">
            <v>895.11</v>
          </cell>
        </row>
        <row r="3773">
          <cell r="C3773" t="str">
            <v>689.81</v>
          </cell>
          <cell r="E3773" t="str">
            <v>895.12</v>
          </cell>
        </row>
        <row r="3774">
          <cell r="C3774" t="str">
            <v>689.81</v>
          </cell>
          <cell r="E3774" t="str">
            <v>895.12</v>
          </cell>
        </row>
        <row r="3775">
          <cell r="C3775" t="str">
            <v>699.81</v>
          </cell>
          <cell r="E3775" t="str">
            <v>895.12</v>
          </cell>
        </row>
        <row r="3776">
          <cell r="C3776" t="str">
            <v>689.92</v>
          </cell>
          <cell r="E3776" t="str">
            <v>699.52</v>
          </cell>
        </row>
        <row r="3777">
          <cell r="C3777" t="str">
            <v>689.82</v>
          </cell>
          <cell r="E3777" t="str">
            <v>697.82</v>
          </cell>
        </row>
        <row r="3778">
          <cell r="C3778" t="str">
            <v>689.82</v>
          </cell>
          <cell r="E3778" t="str">
            <v>697.82</v>
          </cell>
        </row>
        <row r="3779">
          <cell r="C3779" t="str">
            <v>699.83</v>
          </cell>
          <cell r="E3779" t="str">
            <v>697.82</v>
          </cell>
        </row>
        <row r="3780">
          <cell r="C3780" t="str">
            <v>689.83</v>
          </cell>
          <cell r="E3780" t="str">
            <v>699.51</v>
          </cell>
        </row>
        <row r="3781">
          <cell r="C3781" t="str">
            <v>689.83</v>
          </cell>
          <cell r="E3781" t="str">
            <v>699.51</v>
          </cell>
        </row>
        <row r="3782">
          <cell r="C3782" t="str">
            <v>699.85</v>
          </cell>
          <cell r="E3782" t="str">
            <v>699.33</v>
          </cell>
        </row>
        <row r="3783">
          <cell r="C3783" t="str">
            <v>689.84</v>
          </cell>
          <cell r="E3783" t="str">
            <v>699.33</v>
          </cell>
        </row>
        <row r="3784">
          <cell r="C3784" t="str">
            <v>689.84</v>
          </cell>
          <cell r="E3784" t="str">
            <v>699.33</v>
          </cell>
        </row>
        <row r="3785">
          <cell r="C3785" t="str">
            <v>699.87</v>
          </cell>
          <cell r="E3785" t="str">
            <v>699.53</v>
          </cell>
        </row>
        <row r="3786">
          <cell r="C3786" t="str">
            <v>689.93</v>
          </cell>
          <cell r="E3786" t="str">
            <v>699.53</v>
          </cell>
        </row>
        <row r="3787">
          <cell r="C3787" t="str">
            <v>689.93</v>
          </cell>
          <cell r="E3787" t="str">
            <v>699.54</v>
          </cell>
        </row>
        <row r="3788">
          <cell r="C3788" t="str">
            <v>689.93</v>
          </cell>
          <cell r="E3788" t="str">
            <v>699.55</v>
          </cell>
        </row>
        <row r="3789">
          <cell r="C3789" t="str">
            <v>689.94</v>
          </cell>
          <cell r="E3789" t="str">
            <v>699.55</v>
          </cell>
        </row>
        <row r="3790">
          <cell r="C3790" t="str">
            <v>689.91</v>
          </cell>
          <cell r="E3790" t="str">
            <v>699.55</v>
          </cell>
        </row>
        <row r="3791">
          <cell r="C3791" t="str">
            <v>689.91</v>
          </cell>
          <cell r="E3791" t="str">
            <v>699.55</v>
          </cell>
        </row>
        <row r="3792">
          <cell r="C3792" t="str">
            <v>699.95</v>
          </cell>
          <cell r="E3792" t="str">
            <v>718.71</v>
          </cell>
        </row>
        <row r="3793">
          <cell r="C3793" t="str">
            <v>689.95</v>
          </cell>
          <cell r="E3793" t="str">
            <v>728.47</v>
          </cell>
        </row>
        <row r="3794">
          <cell r="C3794" t="str">
            <v>689.95</v>
          </cell>
          <cell r="E3794" t="str">
            <v>718.77</v>
          </cell>
        </row>
        <row r="3795">
          <cell r="C3795" t="str">
            <v>689.95</v>
          </cell>
          <cell r="E3795" t="str">
            <v>718.78</v>
          </cell>
        </row>
        <row r="3796">
          <cell r="C3796" t="str">
            <v>689.96</v>
          </cell>
          <cell r="E3796" t="str">
            <v>711.11</v>
          </cell>
        </row>
        <row r="3797">
          <cell r="C3797" t="str">
            <v>689.97</v>
          </cell>
          <cell r="E3797" t="str">
            <v>711.11</v>
          </cell>
        </row>
        <row r="3798">
          <cell r="C3798" t="str">
            <v>689.98</v>
          </cell>
          <cell r="E3798" t="str">
            <v>711.11</v>
          </cell>
        </row>
        <row r="3799">
          <cell r="C3799" t="str">
            <v>689.98</v>
          </cell>
          <cell r="E3799" t="str">
            <v>711.12</v>
          </cell>
        </row>
        <row r="3800">
          <cell r="C3800" t="str">
            <v>699.99</v>
          </cell>
          <cell r="E3800" t="str">
            <v>711.91</v>
          </cell>
        </row>
        <row r="3801">
          <cell r="C3801" t="str">
            <v>689.98</v>
          </cell>
          <cell r="E3801" t="str">
            <v>812.17</v>
          </cell>
        </row>
        <row r="3802">
          <cell r="C3802" t="str">
            <v>699.99</v>
          </cell>
          <cell r="E3802" t="str">
            <v>812.19</v>
          </cell>
        </row>
        <row r="3803">
          <cell r="C3803" t="str">
            <v>689.99</v>
          </cell>
          <cell r="E3803" t="str">
            <v>711.21</v>
          </cell>
        </row>
        <row r="3804">
          <cell r="C3804" t="str">
            <v>695.1</v>
          </cell>
          <cell r="E3804" t="str">
            <v>711.22</v>
          </cell>
        </row>
        <row r="3805">
          <cell r="C3805" t="str">
            <v>695.1</v>
          </cell>
          <cell r="E3805" t="str">
            <v>711.92</v>
          </cell>
        </row>
        <row r="3806">
          <cell r="C3806" t="str">
            <v>695.1</v>
          </cell>
          <cell r="E3806" t="str">
            <v>741.71</v>
          </cell>
        </row>
        <row r="3807">
          <cell r="C3807" t="str">
            <v>695.1</v>
          </cell>
          <cell r="E3807" t="str">
            <v>741.72</v>
          </cell>
        </row>
        <row r="3808">
          <cell r="C3808" t="str">
            <v>695.1</v>
          </cell>
          <cell r="E3808" t="str">
            <v>712.11</v>
          </cell>
        </row>
        <row r="3809">
          <cell r="C3809" t="str">
            <v>695.1</v>
          </cell>
          <cell r="E3809" t="str">
            <v>712.19</v>
          </cell>
        </row>
        <row r="3810">
          <cell r="C3810" t="str">
            <v>695.1</v>
          </cell>
          <cell r="E3810" t="str">
            <v>712.19</v>
          </cell>
        </row>
        <row r="3811">
          <cell r="C3811" t="str">
            <v>695.21</v>
          </cell>
          <cell r="E3811" t="str">
            <v>712.8</v>
          </cell>
        </row>
        <row r="3812">
          <cell r="C3812" t="str">
            <v>695.51</v>
          </cell>
          <cell r="E3812" t="str">
            <v>713.11</v>
          </cell>
        </row>
        <row r="3813">
          <cell r="C3813" t="str">
            <v>695.52</v>
          </cell>
          <cell r="E3813" t="str">
            <v>713.31</v>
          </cell>
        </row>
        <row r="3814">
          <cell r="C3814" t="str">
            <v>695.53</v>
          </cell>
          <cell r="E3814" t="str">
            <v>713.32</v>
          </cell>
        </row>
        <row r="3815">
          <cell r="C3815" t="str">
            <v>695.54</v>
          </cell>
          <cell r="E3815" t="str">
            <v>713.21</v>
          </cell>
        </row>
        <row r="3816">
          <cell r="C3816" t="str">
            <v>695.55</v>
          </cell>
          <cell r="E3816" t="str">
            <v>713.21</v>
          </cell>
        </row>
        <row r="3817">
          <cell r="C3817" t="str">
            <v>695.59</v>
          </cell>
          <cell r="E3817" t="str">
            <v>713.21</v>
          </cell>
        </row>
        <row r="3818">
          <cell r="C3818" t="str">
            <v>695.22</v>
          </cell>
          <cell r="E3818" t="str">
            <v>713.22</v>
          </cell>
        </row>
        <row r="3819">
          <cell r="C3819" t="str">
            <v>695.23</v>
          </cell>
          <cell r="E3819" t="str">
            <v>713.81</v>
          </cell>
        </row>
        <row r="3820">
          <cell r="C3820" t="str">
            <v>695.23</v>
          </cell>
          <cell r="E3820" t="str">
            <v>713.33</v>
          </cell>
        </row>
        <row r="3821">
          <cell r="C3821" t="str">
            <v>695.23</v>
          </cell>
          <cell r="E3821" t="str">
            <v>713.23</v>
          </cell>
        </row>
        <row r="3822">
          <cell r="C3822" t="str">
            <v>695.3</v>
          </cell>
          <cell r="E3822" t="str">
            <v>713.82</v>
          </cell>
        </row>
        <row r="3823">
          <cell r="C3823" t="str">
            <v>695.3</v>
          </cell>
          <cell r="E3823" t="str">
            <v>713.19</v>
          </cell>
        </row>
        <row r="3824">
          <cell r="C3824" t="str">
            <v>695.3</v>
          </cell>
          <cell r="E3824" t="str">
            <v>713.91</v>
          </cell>
        </row>
        <row r="3825">
          <cell r="C3825" t="str">
            <v>695.41</v>
          </cell>
          <cell r="E3825" t="str">
            <v>713.92</v>
          </cell>
        </row>
        <row r="3826">
          <cell r="C3826" t="str">
            <v>695.42</v>
          </cell>
          <cell r="E3826" t="str">
            <v>718.11</v>
          </cell>
        </row>
        <row r="3827">
          <cell r="C3827" t="str">
            <v>695.43</v>
          </cell>
          <cell r="E3827" t="str">
            <v>718.11</v>
          </cell>
        </row>
        <row r="3828">
          <cell r="C3828" t="str">
            <v>695.44</v>
          </cell>
          <cell r="E3828" t="str">
            <v>718.11</v>
          </cell>
        </row>
        <row r="3829">
          <cell r="C3829" t="str">
            <v>695.45</v>
          </cell>
          <cell r="E3829" t="str">
            <v>718.19</v>
          </cell>
        </row>
        <row r="3830">
          <cell r="C3830" t="str">
            <v>695.46</v>
          </cell>
          <cell r="E3830" t="str">
            <v>714.41</v>
          </cell>
        </row>
        <row r="3831">
          <cell r="C3831" t="str">
            <v>695.46</v>
          </cell>
          <cell r="E3831" t="str">
            <v>714.41</v>
          </cell>
        </row>
        <row r="3832">
          <cell r="C3832" t="str">
            <v>695.47</v>
          </cell>
          <cell r="E3832" t="str">
            <v>714.81</v>
          </cell>
        </row>
        <row r="3833">
          <cell r="C3833" t="str">
            <v>695.48</v>
          </cell>
          <cell r="E3833" t="str">
            <v>714.81</v>
          </cell>
        </row>
        <row r="3834">
          <cell r="C3834" t="str">
            <v>695.49</v>
          </cell>
          <cell r="E3834" t="str">
            <v>714.89</v>
          </cell>
        </row>
        <row r="3835">
          <cell r="C3835" t="str">
            <v>695.7</v>
          </cell>
          <cell r="E3835" t="str">
            <v>714.89</v>
          </cell>
        </row>
        <row r="3836">
          <cell r="C3836" t="str">
            <v>695.63</v>
          </cell>
          <cell r="E3836" t="str">
            <v>714.91</v>
          </cell>
        </row>
        <row r="3837">
          <cell r="C3837" t="str">
            <v>695.63</v>
          </cell>
          <cell r="E3837" t="str">
            <v>714.99</v>
          </cell>
        </row>
        <row r="3838">
          <cell r="C3838" t="str">
            <v>695.64</v>
          </cell>
          <cell r="E3838" t="str">
            <v>714.49</v>
          </cell>
        </row>
        <row r="3839">
          <cell r="C3839" t="str">
            <v>695.64</v>
          </cell>
          <cell r="E3839" t="str">
            <v>718.91</v>
          </cell>
        </row>
        <row r="3840">
          <cell r="C3840" t="str">
            <v>695.64</v>
          </cell>
          <cell r="E3840" t="str">
            <v>718.93</v>
          </cell>
        </row>
        <row r="3841">
          <cell r="C3841" t="str">
            <v>695.64</v>
          </cell>
          <cell r="E3841" t="str">
            <v>718.92</v>
          </cell>
        </row>
        <row r="3842">
          <cell r="C3842" t="str">
            <v>695.64</v>
          </cell>
          <cell r="E3842" t="str">
            <v>718.93</v>
          </cell>
        </row>
        <row r="3843">
          <cell r="C3843" t="str">
            <v>695.64</v>
          </cell>
          <cell r="E3843" t="str">
            <v>718.93</v>
          </cell>
        </row>
        <row r="3844">
          <cell r="C3844" t="str">
            <v>695.64</v>
          </cell>
          <cell r="E3844" t="str">
            <v>718.99</v>
          </cell>
        </row>
        <row r="3845">
          <cell r="C3845" t="str">
            <v>695.64</v>
          </cell>
          <cell r="E3845" t="str">
            <v>742.11</v>
          </cell>
        </row>
        <row r="3846">
          <cell r="C3846" t="str">
            <v>695.61</v>
          </cell>
          <cell r="E3846" t="str">
            <v>742.19</v>
          </cell>
        </row>
        <row r="3847">
          <cell r="C3847" t="str">
            <v>695.61</v>
          </cell>
          <cell r="E3847" t="str">
            <v>742.71</v>
          </cell>
        </row>
        <row r="3848">
          <cell r="C3848" t="str">
            <v>695.61</v>
          </cell>
          <cell r="E3848" t="str">
            <v>742.2</v>
          </cell>
        </row>
        <row r="3849">
          <cell r="C3849" t="str">
            <v>695.61</v>
          </cell>
          <cell r="E3849" t="str">
            <v>742.3</v>
          </cell>
        </row>
        <row r="3850">
          <cell r="C3850" t="str">
            <v>695.61</v>
          </cell>
          <cell r="E3850" t="str">
            <v>742.4</v>
          </cell>
        </row>
        <row r="3851">
          <cell r="C3851" t="str">
            <v>695.62</v>
          </cell>
          <cell r="E3851" t="str">
            <v>742.5</v>
          </cell>
        </row>
        <row r="3852">
          <cell r="C3852" t="str">
            <v>697.81</v>
          </cell>
          <cell r="E3852" t="str">
            <v>742.6</v>
          </cell>
        </row>
        <row r="3853">
          <cell r="C3853" t="str">
            <v>696.8</v>
          </cell>
          <cell r="E3853" t="str">
            <v>742.71</v>
          </cell>
        </row>
        <row r="3854">
          <cell r="C3854" t="str">
            <v>696.8</v>
          </cell>
          <cell r="E3854" t="str">
            <v>742.75</v>
          </cell>
        </row>
        <row r="3855">
          <cell r="C3855" t="str">
            <v>696.8</v>
          </cell>
          <cell r="E3855" t="str">
            <v>742.91</v>
          </cell>
        </row>
        <row r="3856">
          <cell r="C3856" t="str">
            <v>696.8</v>
          </cell>
          <cell r="E3856" t="str">
            <v>742.95</v>
          </cell>
        </row>
        <row r="3857">
          <cell r="C3857" t="str">
            <v>696.8</v>
          </cell>
          <cell r="E3857" t="str">
            <v>743.11</v>
          </cell>
        </row>
        <row r="3858">
          <cell r="C3858" t="str">
            <v>696.8</v>
          </cell>
          <cell r="E3858" t="str">
            <v>743.13</v>
          </cell>
        </row>
        <row r="3859">
          <cell r="C3859" t="str">
            <v>696.31</v>
          </cell>
          <cell r="E3859" t="str">
            <v>743.15</v>
          </cell>
        </row>
        <row r="3860">
          <cell r="C3860" t="str">
            <v>696.35</v>
          </cell>
          <cell r="E3860" t="str">
            <v>743.17</v>
          </cell>
        </row>
        <row r="3861">
          <cell r="C3861" t="str">
            <v>696.38</v>
          </cell>
          <cell r="E3861" t="str">
            <v>743.41</v>
          </cell>
        </row>
        <row r="3862">
          <cell r="C3862" t="str">
            <v>696.4</v>
          </cell>
          <cell r="E3862" t="str">
            <v>743.43</v>
          </cell>
        </row>
        <row r="3863">
          <cell r="C3863" t="str">
            <v>696.51</v>
          </cell>
          <cell r="E3863" t="str">
            <v>743.45</v>
          </cell>
        </row>
        <row r="3864">
          <cell r="C3864" t="str">
            <v>696.55</v>
          </cell>
          <cell r="E3864" t="str">
            <v>743.19</v>
          </cell>
        </row>
        <row r="3865">
          <cell r="C3865" t="str">
            <v>696.59</v>
          </cell>
          <cell r="E3865" t="str">
            <v>743.8</v>
          </cell>
        </row>
        <row r="3866">
          <cell r="C3866" t="str">
            <v>696.61</v>
          </cell>
          <cell r="E3866" t="str">
            <v>741.51</v>
          </cell>
        </row>
        <row r="3867">
          <cell r="C3867" t="str">
            <v>696.62</v>
          </cell>
          <cell r="E3867" t="str">
            <v>741.55</v>
          </cell>
        </row>
        <row r="3868">
          <cell r="C3868" t="str">
            <v>696.63</v>
          </cell>
          <cell r="E3868" t="str">
            <v>741.55</v>
          </cell>
        </row>
        <row r="3869">
          <cell r="C3869" t="str">
            <v>696.69</v>
          </cell>
          <cell r="E3869" t="str">
            <v>741.55</v>
          </cell>
        </row>
        <row r="3870">
          <cell r="C3870" t="str">
            <v>699.11</v>
          </cell>
          <cell r="E3870" t="str">
            <v>741.55</v>
          </cell>
        </row>
        <row r="3871">
          <cell r="C3871" t="str">
            <v>699.11</v>
          </cell>
          <cell r="E3871" t="str">
            <v>741.59</v>
          </cell>
        </row>
        <row r="3872">
          <cell r="C3872" t="str">
            <v>699.11</v>
          </cell>
          <cell r="E3872" t="str">
            <v>741.21</v>
          </cell>
        </row>
        <row r="3873">
          <cell r="C3873" t="str">
            <v>699.11</v>
          </cell>
          <cell r="E3873" t="str">
            <v>741.23</v>
          </cell>
        </row>
        <row r="3874">
          <cell r="C3874" t="str">
            <v>699.11</v>
          </cell>
          <cell r="E3874" t="str">
            <v>741.25</v>
          </cell>
        </row>
        <row r="3875">
          <cell r="C3875" t="str">
            <v>699.11</v>
          </cell>
          <cell r="E3875" t="str">
            <v>741.28</v>
          </cell>
        </row>
        <row r="3876">
          <cell r="C3876" t="str">
            <v>699.11</v>
          </cell>
          <cell r="E3876" t="str">
            <v>741.36</v>
          </cell>
        </row>
        <row r="3877">
          <cell r="C3877" t="str">
            <v>699.13</v>
          </cell>
          <cell r="E3877" t="str">
            <v>741.37</v>
          </cell>
        </row>
        <row r="3878">
          <cell r="C3878" t="str">
            <v>699.14</v>
          </cell>
          <cell r="E3878" t="str">
            <v>741.38</v>
          </cell>
        </row>
        <row r="3879">
          <cell r="C3879" t="str">
            <v>699.15</v>
          </cell>
          <cell r="E3879" t="str">
            <v>741.39</v>
          </cell>
        </row>
        <row r="3880">
          <cell r="C3880" t="str">
            <v>699.16</v>
          </cell>
          <cell r="E3880" t="str">
            <v>775.21</v>
          </cell>
        </row>
        <row r="3881">
          <cell r="C3881" t="str">
            <v>699.17</v>
          </cell>
          <cell r="E3881" t="str">
            <v>775.21</v>
          </cell>
        </row>
        <row r="3882">
          <cell r="C3882" t="str">
            <v>699.19</v>
          </cell>
          <cell r="E3882" t="str">
            <v>775.21</v>
          </cell>
        </row>
        <row r="3883">
          <cell r="C3883" t="str">
            <v>699.19</v>
          </cell>
          <cell r="E3883" t="str">
            <v>775.22</v>
          </cell>
        </row>
        <row r="3884">
          <cell r="C3884" t="str">
            <v>699.19</v>
          </cell>
          <cell r="E3884" t="str">
            <v>775.22</v>
          </cell>
        </row>
        <row r="3885">
          <cell r="C3885" t="str">
            <v>699.12</v>
          </cell>
          <cell r="E3885" t="str">
            <v>741.43</v>
          </cell>
        </row>
        <row r="3886">
          <cell r="C3886" t="str">
            <v>895.11</v>
          </cell>
          <cell r="E3886" t="str">
            <v>741.45</v>
          </cell>
        </row>
        <row r="3887">
          <cell r="C3887" t="str">
            <v>895.12</v>
          </cell>
          <cell r="E3887" t="str">
            <v>741.45</v>
          </cell>
        </row>
        <row r="3888">
          <cell r="C3888" t="str">
            <v>895.12</v>
          </cell>
          <cell r="E3888" t="str">
            <v>741.49</v>
          </cell>
        </row>
        <row r="3889">
          <cell r="C3889" t="str">
            <v>895.12</v>
          </cell>
          <cell r="E3889" t="str">
            <v>741.49</v>
          </cell>
        </row>
        <row r="3890">
          <cell r="C3890" t="str">
            <v>699.52</v>
          </cell>
          <cell r="E3890" t="str">
            <v>741.81</v>
          </cell>
        </row>
        <row r="3891">
          <cell r="C3891" t="str">
            <v>697.82</v>
          </cell>
          <cell r="E3891" t="str">
            <v>741.82</v>
          </cell>
        </row>
        <row r="3892">
          <cell r="C3892" t="str">
            <v>697.82</v>
          </cell>
          <cell r="E3892" t="str">
            <v>741.83</v>
          </cell>
        </row>
        <row r="3893">
          <cell r="C3893" t="str">
            <v>697.82</v>
          </cell>
          <cell r="E3893" t="str">
            <v>741.84</v>
          </cell>
        </row>
        <row r="3894">
          <cell r="C3894" t="str">
            <v>699.51</v>
          </cell>
          <cell r="E3894" t="str">
            <v>741.85</v>
          </cell>
        </row>
        <row r="3895">
          <cell r="C3895" t="str">
            <v>699.51</v>
          </cell>
          <cell r="E3895" t="str">
            <v>741.86</v>
          </cell>
        </row>
        <row r="3896">
          <cell r="C3896" t="str">
            <v>699.33</v>
          </cell>
          <cell r="E3896" t="str">
            <v>741.73</v>
          </cell>
        </row>
        <row r="3897">
          <cell r="C3897" t="str">
            <v>699.33</v>
          </cell>
          <cell r="E3897" t="str">
            <v>741.74</v>
          </cell>
        </row>
        <row r="3898">
          <cell r="C3898" t="str">
            <v>699.33</v>
          </cell>
          <cell r="E3898" t="str">
            <v>741.75</v>
          </cell>
        </row>
        <row r="3899">
          <cell r="C3899" t="str">
            <v>699.53</v>
          </cell>
          <cell r="E3899" t="str">
            <v>741.87</v>
          </cell>
        </row>
        <row r="3900">
          <cell r="C3900" t="str">
            <v>699.53</v>
          </cell>
          <cell r="E3900" t="str">
            <v>741.89</v>
          </cell>
        </row>
        <row r="3901">
          <cell r="C3901" t="str">
            <v>699.54</v>
          </cell>
          <cell r="E3901" t="str">
            <v>741.9</v>
          </cell>
        </row>
        <row r="3902">
          <cell r="C3902" t="str">
            <v>699.55</v>
          </cell>
          <cell r="E3902" t="str">
            <v>745.91</v>
          </cell>
        </row>
        <row r="3903">
          <cell r="C3903" t="str">
            <v>699.55</v>
          </cell>
          <cell r="E3903" t="str">
            <v>745.93</v>
          </cell>
        </row>
        <row r="3904">
          <cell r="C3904" t="str">
            <v>699.55</v>
          </cell>
          <cell r="E3904" t="str">
            <v>745.93</v>
          </cell>
        </row>
        <row r="3905">
          <cell r="C3905" t="str">
            <v>699.55</v>
          </cell>
          <cell r="E3905" t="str">
            <v>743.51</v>
          </cell>
        </row>
        <row r="3906">
          <cell r="C3906" t="str">
            <v>718.71</v>
          </cell>
          <cell r="E3906" t="str">
            <v>743.55</v>
          </cell>
        </row>
        <row r="3907">
          <cell r="C3907" t="str">
            <v>728.47</v>
          </cell>
          <cell r="E3907" t="str">
            <v>743.59</v>
          </cell>
        </row>
        <row r="3908">
          <cell r="C3908" t="str">
            <v>718.77</v>
          </cell>
          <cell r="E3908" t="str">
            <v>743.61</v>
          </cell>
        </row>
        <row r="3909">
          <cell r="C3909" t="str">
            <v>718.78</v>
          </cell>
          <cell r="E3909" t="str">
            <v>743.62</v>
          </cell>
        </row>
        <row r="3910">
          <cell r="C3910" t="str">
            <v>711.11</v>
          </cell>
          <cell r="E3910" t="str">
            <v>743.63</v>
          </cell>
        </row>
        <row r="3911">
          <cell r="C3911" t="str">
            <v>711.11</v>
          </cell>
          <cell r="E3911" t="str">
            <v>743.67</v>
          </cell>
        </row>
        <row r="3912">
          <cell r="C3912" t="str">
            <v>711.11</v>
          </cell>
          <cell r="E3912" t="str">
            <v>743.64</v>
          </cell>
        </row>
        <row r="3913">
          <cell r="C3913" t="str">
            <v>711.12</v>
          </cell>
          <cell r="E3913" t="str">
            <v>743.69</v>
          </cell>
        </row>
        <row r="3914">
          <cell r="C3914" t="str">
            <v>711.91</v>
          </cell>
          <cell r="E3914" t="str">
            <v>743.91</v>
          </cell>
        </row>
        <row r="3915">
          <cell r="C3915" t="str">
            <v>812.17</v>
          </cell>
          <cell r="E3915" t="str">
            <v>743.95</v>
          </cell>
        </row>
        <row r="3916">
          <cell r="C3916" t="str">
            <v>812.19</v>
          </cell>
          <cell r="E3916" t="str">
            <v>775.3</v>
          </cell>
        </row>
        <row r="3917">
          <cell r="C3917" t="str">
            <v>711.21</v>
          </cell>
          <cell r="E3917" t="str">
            <v>745.21</v>
          </cell>
        </row>
        <row r="3918">
          <cell r="C3918" t="str">
            <v>711.22</v>
          </cell>
          <cell r="E3918" t="str">
            <v>745.23</v>
          </cell>
        </row>
        <row r="3919">
          <cell r="C3919" t="str">
            <v>711.92</v>
          </cell>
          <cell r="E3919" t="str">
            <v>745.27</v>
          </cell>
        </row>
        <row r="3920">
          <cell r="C3920" t="str">
            <v>741.71</v>
          </cell>
          <cell r="E3920" t="str">
            <v>745.27</v>
          </cell>
        </row>
        <row r="3921">
          <cell r="C3921" t="str">
            <v>741.72</v>
          </cell>
          <cell r="E3921" t="str">
            <v>745.29</v>
          </cell>
        </row>
        <row r="3922">
          <cell r="C3922" t="str">
            <v>712.11</v>
          </cell>
          <cell r="E3922" t="str">
            <v>745.32</v>
          </cell>
        </row>
        <row r="3923">
          <cell r="C3923" t="str">
            <v>712.19</v>
          </cell>
          <cell r="E3923" t="str">
            <v>745.31</v>
          </cell>
        </row>
        <row r="3924">
          <cell r="C3924" t="str">
            <v>712.19</v>
          </cell>
          <cell r="E3924" t="str">
            <v>745.31</v>
          </cell>
        </row>
        <row r="3925">
          <cell r="C3925" t="str">
            <v>712.8</v>
          </cell>
          <cell r="E3925" t="str">
            <v>745.31</v>
          </cell>
        </row>
        <row r="3926">
          <cell r="C3926" t="str">
            <v>713.11</v>
          </cell>
          <cell r="E3926" t="str">
            <v>745.31</v>
          </cell>
        </row>
        <row r="3927">
          <cell r="C3927" t="str">
            <v>713.31</v>
          </cell>
          <cell r="E3927" t="str">
            <v>745.31</v>
          </cell>
        </row>
        <row r="3928">
          <cell r="C3928" t="str">
            <v>713.32</v>
          </cell>
          <cell r="E3928" t="str">
            <v>745.39</v>
          </cell>
        </row>
        <row r="3929">
          <cell r="C3929" t="str">
            <v>713.21</v>
          </cell>
          <cell r="E3929" t="str">
            <v>745.61</v>
          </cell>
        </row>
        <row r="3930">
          <cell r="C3930" t="str">
            <v>713.21</v>
          </cell>
          <cell r="E3930" t="str">
            <v>745.62</v>
          </cell>
        </row>
        <row r="3931">
          <cell r="C3931" t="str">
            <v>713.21</v>
          </cell>
          <cell r="E3931" t="str">
            <v>745.63</v>
          </cell>
        </row>
        <row r="3932">
          <cell r="C3932" t="str">
            <v>713.22</v>
          </cell>
          <cell r="E3932" t="str">
            <v>745.64</v>
          </cell>
        </row>
        <row r="3933">
          <cell r="C3933" t="str">
            <v>713.81</v>
          </cell>
          <cell r="E3933" t="str">
            <v>745.65</v>
          </cell>
        </row>
        <row r="3934">
          <cell r="C3934" t="str">
            <v>713.33</v>
          </cell>
          <cell r="E3934" t="str">
            <v>745.68</v>
          </cell>
        </row>
        <row r="3935">
          <cell r="C3935" t="str">
            <v>713.23</v>
          </cell>
          <cell r="E3935" t="str">
            <v>744.21</v>
          </cell>
        </row>
        <row r="3936">
          <cell r="C3936" t="str">
            <v>713.82</v>
          </cell>
          <cell r="E3936" t="str">
            <v>744.21</v>
          </cell>
        </row>
        <row r="3937">
          <cell r="C3937" t="str">
            <v>713.19</v>
          </cell>
          <cell r="E3937" t="str">
            <v>744.25</v>
          </cell>
        </row>
        <row r="3938">
          <cell r="C3938" t="str">
            <v>713.91</v>
          </cell>
          <cell r="E3938" t="str">
            <v>744.25</v>
          </cell>
        </row>
        <row r="3939">
          <cell r="C3939" t="str">
            <v>713.92</v>
          </cell>
          <cell r="E3939" t="str">
            <v>744.41</v>
          </cell>
        </row>
        <row r="3940">
          <cell r="C3940" t="str">
            <v>718.11</v>
          </cell>
          <cell r="E3940" t="str">
            <v>744.43</v>
          </cell>
        </row>
        <row r="3941">
          <cell r="C3941" t="str">
            <v>718.11</v>
          </cell>
          <cell r="E3941" t="str">
            <v>744.49</v>
          </cell>
        </row>
        <row r="3942">
          <cell r="C3942" t="str">
            <v>718.11</v>
          </cell>
          <cell r="E3942" t="str">
            <v>744.31</v>
          </cell>
        </row>
        <row r="3943">
          <cell r="C3943" t="str">
            <v>718.19</v>
          </cell>
          <cell r="E3943" t="str">
            <v>744.32</v>
          </cell>
        </row>
        <row r="3944">
          <cell r="C3944" t="str">
            <v>714.41</v>
          </cell>
          <cell r="E3944" t="str">
            <v>744.33</v>
          </cell>
        </row>
        <row r="3945">
          <cell r="C3945" t="str">
            <v>714.41</v>
          </cell>
          <cell r="E3945" t="str">
            <v>744.34</v>
          </cell>
        </row>
        <row r="3946">
          <cell r="C3946" t="str">
            <v>714.81</v>
          </cell>
          <cell r="E3946" t="str">
            <v>744.35</v>
          </cell>
        </row>
        <row r="3947">
          <cell r="C3947" t="str">
            <v>714.81</v>
          </cell>
          <cell r="E3947" t="str">
            <v>744.37</v>
          </cell>
        </row>
        <row r="3948">
          <cell r="C3948" t="str">
            <v>714.89</v>
          </cell>
          <cell r="E3948" t="str">
            <v>744.37</v>
          </cell>
        </row>
        <row r="3949">
          <cell r="C3949" t="str">
            <v>714.89</v>
          </cell>
          <cell r="E3949" t="str">
            <v>744.39</v>
          </cell>
        </row>
        <row r="3950">
          <cell r="C3950" t="str">
            <v>714.91</v>
          </cell>
          <cell r="E3950" t="str">
            <v>744.39</v>
          </cell>
        </row>
        <row r="3951">
          <cell r="C3951" t="str">
            <v>714.99</v>
          </cell>
          <cell r="E3951" t="str">
            <v>744.11</v>
          </cell>
        </row>
        <row r="3952">
          <cell r="C3952" t="str">
            <v>714.49</v>
          </cell>
          <cell r="E3952" t="str">
            <v>744.12</v>
          </cell>
        </row>
        <row r="3953">
          <cell r="C3953" t="str">
            <v>718.91</v>
          </cell>
          <cell r="E3953" t="str">
            <v>744.13</v>
          </cell>
        </row>
        <row r="3954">
          <cell r="C3954" t="str">
            <v>718.93</v>
          </cell>
          <cell r="E3954" t="str">
            <v>744.81</v>
          </cell>
        </row>
        <row r="3955">
          <cell r="C3955" t="str">
            <v>718.92</v>
          </cell>
          <cell r="E3955" t="str">
            <v>744.71</v>
          </cell>
        </row>
        <row r="3956">
          <cell r="C3956" t="str">
            <v>718.93</v>
          </cell>
          <cell r="E3956" t="str">
            <v>744.72</v>
          </cell>
        </row>
        <row r="3957">
          <cell r="C3957" t="str">
            <v>718.93</v>
          </cell>
          <cell r="E3957" t="str">
            <v>744.73</v>
          </cell>
        </row>
        <row r="3958">
          <cell r="C3958" t="str">
            <v>718.99</v>
          </cell>
          <cell r="E3958" t="str">
            <v>744.74</v>
          </cell>
        </row>
        <row r="3959">
          <cell r="C3959" t="str">
            <v>742.11</v>
          </cell>
          <cell r="E3959" t="str">
            <v>744.79</v>
          </cell>
        </row>
        <row r="3960">
          <cell r="C3960" t="str">
            <v>742.19</v>
          </cell>
          <cell r="E3960" t="str">
            <v>744.85</v>
          </cell>
        </row>
        <row r="3961">
          <cell r="C3961" t="str">
            <v>742.71</v>
          </cell>
          <cell r="E3961" t="str">
            <v>744.89</v>
          </cell>
        </row>
        <row r="3962">
          <cell r="C3962" t="str">
            <v>742.2</v>
          </cell>
          <cell r="E3962" t="str">
            <v>744.89</v>
          </cell>
        </row>
        <row r="3963">
          <cell r="C3963" t="str">
            <v>742.3</v>
          </cell>
          <cell r="E3963" t="str">
            <v>723.11</v>
          </cell>
        </row>
        <row r="3964">
          <cell r="C3964" t="str">
            <v>742.4</v>
          </cell>
          <cell r="E3964" t="str">
            <v>723.11</v>
          </cell>
        </row>
        <row r="3965">
          <cell r="C3965" t="str">
            <v>742.5</v>
          </cell>
          <cell r="E3965" t="str">
            <v>723.12</v>
          </cell>
        </row>
        <row r="3966">
          <cell r="C3966" t="str">
            <v>742.6</v>
          </cell>
          <cell r="E3966" t="str">
            <v>723.31</v>
          </cell>
        </row>
        <row r="3967">
          <cell r="C3967" t="str">
            <v>742.71</v>
          </cell>
          <cell r="E3967" t="str">
            <v>723.33</v>
          </cell>
        </row>
        <row r="3968">
          <cell r="C3968" t="str">
            <v>742.75</v>
          </cell>
          <cell r="E3968" t="str">
            <v>723.21</v>
          </cell>
        </row>
        <row r="3969">
          <cell r="C3969" t="str">
            <v>742.91</v>
          </cell>
          <cell r="E3969" t="str">
            <v>723.22</v>
          </cell>
        </row>
        <row r="3970">
          <cell r="C3970" t="str">
            <v>742.95</v>
          </cell>
          <cell r="E3970" t="str">
            <v>723.29</v>
          </cell>
        </row>
        <row r="3971">
          <cell r="C3971" t="str">
            <v>743.11</v>
          </cell>
          <cell r="E3971" t="str">
            <v>723.41</v>
          </cell>
        </row>
        <row r="3972">
          <cell r="C3972" t="str">
            <v>743.13</v>
          </cell>
          <cell r="E3972" t="str">
            <v>723.42</v>
          </cell>
        </row>
        <row r="3973">
          <cell r="C3973" t="str">
            <v>743.15</v>
          </cell>
          <cell r="E3973" t="str">
            <v>723.35</v>
          </cell>
        </row>
        <row r="3974">
          <cell r="C3974" t="str">
            <v>743.17</v>
          </cell>
          <cell r="E3974" t="str">
            <v>723.43</v>
          </cell>
        </row>
        <row r="3975">
          <cell r="C3975" t="str">
            <v>743.41</v>
          </cell>
          <cell r="E3975" t="str">
            <v>723.37</v>
          </cell>
        </row>
        <row r="3976">
          <cell r="C3976" t="str">
            <v>743.43</v>
          </cell>
          <cell r="E3976" t="str">
            <v>723.44</v>
          </cell>
        </row>
        <row r="3977">
          <cell r="C3977" t="str">
            <v>743.45</v>
          </cell>
          <cell r="E3977" t="str">
            <v>723.39</v>
          </cell>
        </row>
        <row r="3978">
          <cell r="C3978" t="str">
            <v>743.19</v>
          </cell>
          <cell r="E3978" t="str">
            <v>723.45</v>
          </cell>
        </row>
        <row r="3979">
          <cell r="C3979" t="str">
            <v>743.8</v>
          </cell>
          <cell r="E3979" t="str">
            <v>723.47</v>
          </cell>
        </row>
        <row r="3980">
          <cell r="C3980" t="str">
            <v>741.51</v>
          </cell>
          <cell r="E3980" t="str">
            <v>744.91</v>
          </cell>
        </row>
        <row r="3981">
          <cell r="C3981" t="str">
            <v>741.55</v>
          </cell>
          <cell r="E3981" t="str">
            <v>744.92</v>
          </cell>
        </row>
        <row r="3982">
          <cell r="C3982" t="str">
            <v>741.55</v>
          </cell>
          <cell r="E3982" t="str">
            <v>744.93</v>
          </cell>
        </row>
        <row r="3983">
          <cell r="C3983" t="str">
            <v>741.55</v>
          </cell>
          <cell r="E3983" t="str">
            <v>744.94</v>
          </cell>
        </row>
        <row r="3984">
          <cell r="C3984" t="str">
            <v>741.55</v>
          </cell>
          <cell r="E3984" t="str">
            <v>723.91</v>
          </cell>
        </row>
        <row r="3985">
          <cell r="C3985" t="str">
            <v>741.59</v>
          </cell>
          <cell r="E3985" t="str">
            <v>723.92</v>
          </cell>
        </row>
        <row r="3986">
          <cell r="C3986" t="str">
            <v>741.21</v>
          </cell>
          <cell r="E3986" t="str">
            <v>723.93</v>
          </cell>
        </row>
        <row r="3987">
          <cell r="C3987" t="str">
            <v>741.23</v>
          </cell>
          <cell r="E3987" t="str">
            <v>723.99</v>
          </cell>
        </row>
        <row r="3988">
          <cell r="C3988" t="str">
            <v>741.25</v>
          </cell>
          <cell r="E3988" t="str">
            <v>721.11</v>
          </cell>
        </row>
        <row r="3989">
          <cell r="C3989" t="str">
            <v>741.28</v>
          </cell>
          <cell r="E3989" t="str">
            <v>721.13</v>
          </cell>
        </row>
        <row r="3990">
          <cell r="C3990" t="str">
            <v>741.36</v>
          </cell>
          <cell r="E3990" t="str">
            <v>721.13</v>
          </cell>
        </row>
        <row r="3991">
          <cell r="C3991" t="str">
            <v>741.37</v>
          </cell>
          <cell r="E3991" t="str">
            <v>721.12</v>
          </cell>
        </row>
        <row r="3992">
          <cell r="C3992" t="str">
            <v>741.38</v>
          </cell>
          <cell r="E3992" t="str">
            <v>721.12</v>
          </cell>
        </row>
        <row r="3993">
          <cell r="C3993" t="str">
            <v>741.39</v>
          </cell>
          <cell r="E3993" t="str">
            <v>721.18</v>
          </cell>
        </row>
        <row r="3994">
          <cell r="C3994" t="str">
            <v>775.21</v>
          </cell>
          <cell r="E3994" t="str">
            <v>721.19</v>
          </cell>
        </row>
        <row r="3995">
          <cell r="C3995" t="str">
            <v>775.21</v>
          </cell>
          <cell r="E3995" t="str">
            <v>721.21</v>
          </cell>
        </row>
        <row r="3996">
          <cell r="C3996" t="str">
            <v>775.21</v>
          </cell>
          <cell r="E3996" t="str">
            <v>721.21</v>
          </cell>
        </row>
        <row r="3997">
          <cell r="C3997" t="str">
            <v>775.21</v>
          </cell>
          <cell r="E3997" t="str">
            <v>721.23</v>
          </cell>
        </row>
        <row r="3998">
          <cell r="C3998" t="str">
            <v>775.22</v>
          </cell>
          <cell r="E3998" t="str">
            <v>721.23</v>
          </cell>
        </row>
        <row r="3999">
          <cell r="C3999" t="str">
            <v>775.22</v>
          </cell>
          <cell r="E3999" t="str">
            <v>721.23</v>
          </cell>
        </row>
        <row r="4000">
          <cell r="C4000" t="str">
            <v>741.43</v>
          </cell>
          <cell r="E4000" t="str">
            <v>721.22</v>
          </cell>
        </row>
        <row r="4001">
          <cell r="C4001" t="str">
            <v>741.45</v>
          </cell>
          <cell r="E4001" t="str">
            <v>721.23</v>
          </cell>
        </row>
        <row r="4002">
          <cell r="C4002" t="str">
            <v>741.45</v>
          </cell>
          <cell r="E4002" t="str">
            <v>721.23</v>
          </cell>
        </row>
        <row r="4003">
          <cell r="C4003" t="str">
            <v>741.49</v>
          </cell>
          <cell r="E4003" t="str">
            <v>721.23</v>
          </cell>
        </row>
        <row r="4004">
          <cell r="C4004" t="str">
            <v>741.49</v>
          </cell>
          <cell r="E4004" t="str">
            <v>721.26</v>
          </cell>
        </row>
        <row r="4005">
          <cell r="C4005" t="str">
            <v>741.81</v>
          </cell>
          <cell r="E4005" t="str">
            <v>721.29</v>
          </cell>
        </row>
        <row r="4006">
          <cell r="C4006" t="str">
            <v>741.82</v>
          </cell>
          <cell r="E4006" t="str">
            <v>721.31</v>
          </cell>
        </row>
        <row r="4007">
          <cell r="C4007" t="str">
            <v>741.83</v>
          </cell>
          <cell r="E4007" t="str">
            <v>721.38</v>
          </cell>
        </row>
        <row r="4008">
          <cell r="C4008" t="str">
            <v>741.84</v>
          </cell>
          <cell r="E4008" t="str">
            <v>721.39</v>
          </cell>
        </row>
        <row r="4009">
          <cell r="C4009" t="str">
            <v>741.85</v>
          </cell>
          <cell r="E4009" t="str">
            <v>721.91</v>
          </cell>
        </row>
        <row r="4010">
          <cell r="C4010" t="str">
            <v>741.86</v>
          </cell>
          <cell r="E4010" t="str">
            <v>721.98</v>
          </cell>
        </row>
        <row r="4011">
          <cell r="C4011" t="str">
            <v>741.73</v>
          </cell>
          <cell r="E4011" t="str">
            <v>721.96</v>
          </cell>
        </row>
        <row r="4012">
          <cell r="C4012" t="str">
            <v>741.74</v>
          </cell>
          <cell r="E4012" t="str">
            <v>721.95</v>
          </cell>
        </row>
        <row r="4013">
          <cell r="C4013" t="str">
            <v>741.75</v>
          </cell>
          <cell r="E4013" t="str">
            <v>721.95</v>
          </cell>
        </row>
        <row r="4014">
          <cell r="C4014" t="str">
            <v>741.87</v>
          </cell>
          <cell r="E4014" t="str">
            <v>721.96</v>
          </cell>
        </row>
        <row r="4015">
          <cell r="C4015" t="str">
            <v>741.89</v>
          </cell>
          <cell r="E4015" t="str">
            <v>721.99</v>
          </cell>
        </row>
        <row r="4016">
          <cell r="C4016" t="str">
            <v>741.9</v>
          </cell>
          <cell r="E4016" t="str">
            <v>721.99</v>
          </cell>
        </row>
        <row r="4017">
          <cell r="C4017" t="str">
            <v>745.91</v>
          </cell>
          <cell r="E4017" t="str">
            <v>721.27</v>
          </cell>
        </row>
        <row r="4018">
          <cell r="C4018" t="str">
            <v>745.93</v>
          </cell>
          <cell r="E4018" t="str">
            <v>727.11</v>
          </cell>
        </row>
        <row r="4019">
          <cell r="C4019" t="str">
            <v>745.93</v>
          </cell>
          <cell r="E4019" t="str">
            <v>727.19</v>
          </cell>
        </row>
        <row r="4020">
          <cell r="C4020" t="str">
            <v>743.51</v>
          </cell>
          <cell r="E4020" t="str">
            <v>727.22</v>
          </cell>
        </row>
        <row r="4021">
          <cell r="C4021" t="str">
            <v>743.55</v>
          </cell>
          <cell r="E4021" t="str">
            <v>727.22</v>
          </cell>
        </row>
        <row r="4022">
          <cell r="C4022" t="str">
            <v>743.59</v>
          </cell>
          <cell r="E4022" t="str">
            <v>727.22</v>
          </cell>
        </row>
        <row r="4023">
          <cell r="C4023" t="str">
            <v>743.61</v>
          </cell>
          <cell r="E4023" t="str">
            <v>727.22</v>
          </cell>
        </row>
        <row r="4024">
          <cell r="C4024" t="str">
            <v>743.62</v>
          </cell>
          <cell r="E4024" t="str">
            <v>727.22</v>
          </cell>
        </row>
        <row r="4025">
          <cell r="C4025" t="str">
            <v>743.63</v>
          </cell>
          <cell r="E4025" t="str">
            <v>727.22</v>
          </cell>
        </row>
        <row r="4026">
          <cell r="C4026" t="str">
            <v>743.67</v>
          </cell>
          <cell r="E4026" t="str">
            <v>727.22</v>
          </cell>
        </row>
        <row r="4027">
          <cell r="C4027" t="str">
            <v>743.64</v>
          </cell>
          <cell r="E4027" t="str">
            <v>727.29</v>
          </cell>
        </row>
        <row r="4028">
          <cell r="C4028" t="str">
            <v>743.69</v>
          </cell>
          <cell r="E4028" t="str">
            <v>725.11</v>
          </cell>
        </row>
        <row r="4029">
          <cell r="C4029" t="str">
            <v>743.91</v>
          </cell>
          <cell r="E4029" t="str">
            <v>725.12</v>
          </cell>
        </row>
        <row r="4030">
          <cell r="C4030" t="str">
            <v>743.95</v>
          </cell>
          <cell r="E4030" t="str">
            <v>725.12</v>
          </cell>
        </row>
        <row r="4031">
          <cell r="C4031" t="str">
            <v>775.3</v>
          </cell>
          <cell r="E4031" t="str">
            <v>725.91</v>
          </cell>
        </row>
        <row r="4032">
          <cell r="C4032" t="str">
            <v>745.21</v>
          </cell>
          <cell r="E4032" t="str">
            <v>725.91</v>
          </cell>
        </row>
        <row r="4033">
          <cell r="C4033" t="str">
            <v>745.23</v>
          </cell>
          <cell r="E4033" t="str">
            <v>726.81</v>
          </cell>
        </row>
        <row r="4034">
          <cell r="C4034" t="str">
            <v>745.27</v>
          </cell>
          <cell r="E4034" t="str">
            <v>726.89</v>
          </cell>
        </row>
        <row r="4035">
          <cell r="C4035" t="str">
            <v>745.27</v>
          </cell>
          <cell r="E4035" t="str">
            <v>725.21</v>
          </cell>
        </row>
        <row r="4036">
          <cell r="C4036" t="str">
            <v>745.29</v>
          </cell>
          <cell r="E4036" t="str">
            <v>725.23</v>
          </cell>
        </row>
        <row r="4037">
          <cell r="C4037" t="str">
            <v>745.32</v>
          </cell>
          <cell r="E4037" t="str">
            <v>725.25</v>
          </cell>
        </row>
        <row r="4038">
          <cell r="C4038" t="str">
            <v>745.31</v>
          </cell>
          <cell r="E4038" t="str">
            <v>725.27</v>
          </cell>
        </row>
        <row r="4039">
          <cell r="C4039" t="str">
            <v>745.31</v>
          </cell>
          <cell r="E4039" t="str">
            <v>725.29</v>
          </cell>
        </row>
        <row r="4040">
          <cell r="C4040" t="str">
            <v>745.31</v>
          </cell>
          <cell r="E4040" t="str">
            <v>725.99</v>
          </cell>
        </row>
        <row r="4041">
          <cell r="C4041" t="str">
            <v>745.31</v>
          </cell>
          <cell r="E4041" t="str">
            <v>726.31</v>
          </cell>
        </row>
        <row r="4042">
          <cell r="C4042" t="str">
            <v>745.31</v>
          </cell>
          <cell r="E4042" t="str">
            <v>726.91</v>
          </cell>
        </row>
        <row r="4043">
          <cell r="C4043" t="str">
            <v>745.39</v>
          </cell>
          <cell r="E4043" t="str">
            <v>726.35</v>
          </cell>
        </row>
        <row r="4044">
          <cell r="C4044" t="str">
            <v>745.61</v>
          </cell>
          <cell r="E4044" t="str">
            <v>726.51</v>
          </cell>
        </row>
        <row r="4045">
          <cell r="C4045" t="str">
            <v>745.62</v>
          </cell>
          <cell r="E4045" t="str">
            <v>726.55</v>
          </cell>
        </row>
        <row r="4046">
          <cell r="C4046" t="str">
            <v>745.63</v>
          </cell>
          <cell r="E4046" t="str">
            <v>726.59</v>
          </cell>
        </row>
        <row r="4047">
          <cell r="C4047" t="str">
            <v>745.64</v>
          </cell>
          <cell r="E4047" t="str">
            <v>726.61</v>
          </cell>
        </row>
        <row r="4048">
          <cell r="C4048" t="str">
            <v>745.65</v>
          </cell>
          <cell r="E4048" t="str">
            <v>726.61</v>
          </cell>
        </row>
        <row r="4049">
          <cell r="C4049" t="str">
            <v>745.68</v>
          </cell>
          <cell r="E4049" t="str">
            <v>726.63</v>
          </cell>
        </row>
        <row r="4050">
          <cell r="C4050" t="str">
            <v>744.21</v>
          </cell>
          <cell r="E4050" t="str">
            <v>726.65</v>
          </cell>
        </row>
        <row r="4051">
          <cell r="C4051" t="str">
            <v>744.21</v>
          </cell>
          <cell r="E4051" t="str">
            <v>726.69</v>
          </cell>
        </row>
        <row r="4052">
          <cell r="C4052" t="str">
            <v>744.23</v>
          </cell>
          <cell r="E4052" t="str">
            <v>751.94</v>
          </cell>
        </row>
        <row r="4053">
          <cell r="C4053" t="str">
            <v>744.25</v>
          </cell>
          <cell r="E4053" t="str">
            <v>751.95</v>
          </cell>
        </row>
        <row r="4054">
          <cell r="C4054" t="str">
            <v>744.25</v>
          </cell>
          <cell r="E4054" t="str">
            <v>751.96</v>
          </cell>
        </row>
        <row r="4055">
          <cell r="C4055" t="str">
            <v>744.41</v>
          </cell>
          <cell r="E4055" t="str">
            <v>726.99</v>
          </cell>
        </row>
        <row r="4056">
          <cell r="C4056" t="str">
            <v>744.43</v>
          </cell>
          <cell r="E4056" t="str">
            <v>751.97</v>
          </cell>
        </row>
        <row r="4057">
          <cell r="C4057" t="str">
            <v>744.49</v>
          </cell>
          <cell r="E4057" t="str">
            <v>724.41</v>
          </cell>
        </row>
        <row r="4058">
          <cell r="C4058" t="str">
            <v>744.31</v>
          </cell>
          <cell r="E4058" t="str">
            <v>724.42</v>
          </cell>
        </row>
        <row r="4059">
          <cell r="C4059" t="str">
            <v>744.32</v>
          </cell>
          <cell r="E4059" t="str">
            <v>724.42</v>
          </cell>
        </row>
        <row r="4060">
          <cell r="C4060" t="str">
            <v>744.33</v>
          </cell>
          <cell r="E4060" t="str">
            <v>724.42</v>
          </cell>
        </row>
        <row r="4061">
          <cell r="C4061" t="str">
            <v>744.34</v>
          </cell>
          <cell r="E4061" t="str">
            <v>724.42</v>
          </cell>
        </row>
        <row r="4062">
          <cell r="C4062" t="str">
            <v>744.35</v>
          </cell>
          <cell r="E4062" t="str">
            <v>724.43</v>
          </cell>
        </row>
        <row r="4063">
          <cell r="C4063" t="str">
            <v>744.37</v>
          </cell>
          <cell r="E4063" t="str">
            <v>724.43</v>
          </cell>
        </row>
        <row r="4064">
          <cell r="C4064" t="str">
            <v>744.37</v>
          </cell>
          <cell r="E4064" t="str">
            <v>724.43</v>
          </cell>
        </row>
        <row r="4065">
          <cell r="C4065" t="str">
            <v>744.39</v>
          </cell>
          <cell r="E4065" t="str">
            <v>724.54</v>
          </cell>
        </row>
        <row r="4066">
          <cell r="C4066" t="str">
            <v>744.39</v>
          </cell>
          <cell r="E4066" t="str">
            <v>724.51</v>
          </cell>
        </row>
        <row r="4067">
          <cell r="C4067" t="str">
            <v>744.11</v>
          </cell>
          <cell r="E4067" t="str">
            <v>724.51</v>
          </cell>
        </row>
        <row r="4068">
          <cell r="C4068" t="str">
            <v>744.12</v>
          </cell>
          <cell r="E4068" t="str">
            <v>724.51</v>
          </cell>
        </row>
        <row r="4069">
          <cell r="C4069" t="str">
            <v>744.13</v>
          </cell>
          <cell r="E4069" t="str">
            <v>724.51</v>
          </cell>
        </row>
        <row r="4070">
          <cell r="C4070" t="str">
            <v>744.81</v>
          </cell>
          <cell r="E4070" t="str">
            <v>724.52</v>
          </cell>
        </row>
        <row r="4071">
          <cell r="C4071" t="str">
            <v>744.71</v>
          </cell>
          <cell r="E4071" t="str">
            <v>724.52</v>
          </cell>
        </row>
        <row r="4072">
          <cell r="C4072" t="str">
            <v>744.72</v>
          </cell>
          <cell r="E4072" t="str">
            <v>724.52</v>
          </cell>
        </row>
        <row r="4073">
          <cell r="C4073" t="str">
            <v>744.73</v>
          </cell>
          <cell r="E4073" t="str">
            <v>724.53</v>
          </cell>
        </row>
        <row r="4074">
          <cell r="C4074" t="str">
            <v>744.74</v>
          </cell>
          <cell r="E4074" t="str">
            <v>724.61</v>
          </cell>
        </row>
        <row r="4075">
          <cell r="C4075" t="str">
            <v>744.79</v>
          </cell>
          <cell r="E4075" t="str">
            <v>724.61</v>
          </cell>
        </row>
        <row r="4076">
          <cell r="C4076" t="str">
            <v>744.85</v>
          </cell>
          <cell r="E4076" t="str">
            <v>724.49</v>
          </cell>
        </row>
        <row r="4077">
          <cell r="C4077" t="str">
            <v>744.89</v>
          </cell>
          <cell r="E4077" t="str">
            <v>724.49</v>
          </cell>
        </row>
        <row r="4078">
          <cell r="C4078" t="str">
            <v>744.89</v>
          </cell>
          <cell r="E4078" t="str">
            <v>724.49</v>
          </cell>
        </row>
        <row r="4079">
          <cell r="C4079" t="str">
            <v>744.89</v>
          </cell>
          <cell r="E4079" t="str">
            <v>724.49</v>
          </cell>
        </row>
        <row r="4080">
          <cell r="C4080" t="str">
            <v>723.11</v>
          </cell>
          <cell r="E4080" t="str">
            <v>724.49</v>
          </cell>
        </row>
        <row r="4081">
          <cell r="C4081" t="str">
            <v>723.11</v>
          </cell>
          <cell r="E4081" t="str">
            <v>724.67</v>
          </cell>
        </row>
        <row r="4082">
          <cell r="C4082" t="str">
            <v>723.12</v>
          </cell>
          <cell r="E4082" t="str">
            <v>724.67</v>
          </cell>
        </row>
        <row r="4083">
          <cell r="C4083" t="str">
            <v>723.31</v>
          </cell>
          <cell r="E4083" t="str">
            <v>724.68</v>
          </cell>
        </row>
        <row r="4084">
          <cell r="C4084" t="str">
            <v>723.33</v>
          </cell>
          <cell r="E4084" t="str">
            <v>724.68</v>
          </cell>
        </row>
        <row r="4085">
          <cell r="C4085" t="str">
            <v>723.21</v>
          </cell>
          <cell r="E4085" t="str">
            <v>724.55</v>
          </cell>
        </row>
        <row r="4086">
          <cell r="C4086" t="str">
            <v>723.22</v>
          </cell>
          <cell r="E4086" t="str">
            <v>775.11</v>
          </cell>
        </row>
        <row r="4087">
          <cell r="C4087" t="str">
            <v>723.29</v>
          </cell>
          <cell r="E4087" t="str">
            <v>775.11</v>
          </cell>
        </row>
        <row r="4088">
          <cell r="C4088" t="str">
            <v>723.41</v>
          </cell>
          <cell r="E4088" t="str">
            <v>775.11</v>
          </cell>
        </row>
        <row r="4089">
          <cell r="C4089" t="str">
            <v>723.42</v>
          </cell>
          <cell r="E4089" t="str">
            <v>724.71</v>
          </cell>
        </row>
        <row r="4090">
          <cell r="C4090" t="str">
            <v>723.35</v>
          </cell>
          <cell r="E4090" t="str">
            <v>724.91</v>
          </cell>
        </row>
        <row r="4091">
          <cell r="C4091" t="str">
            <v>723.43</v>
          </cell>
          <cell r="E4091" t="str">
            <v>724.72</v>
          </cell>
        </row>
        <row r="4092">
          <cell r="C4092" t="str">
            <v>723.37</v>
          </cell>
          <cell r="E4092" t="str">
            <v>775.12</v>
          </cell>
        </row>
        <row r="4093">
          <cell r="C4093" t="str">
            <v>723.44</v>
          </cell>
          <cell r="E4093" t="str">
            <v>724.73</v>
          </cell>
        </row>
        <row r="4094">
          <cell r="C4094" t="str">
            <v>723.39</v>
          </cell>
          <cell r="E4094" t="str">
            <v>724.74</v>
          </cell>
        </row>
        <row r="4095">
          <cell r="C4095" t="str">
            <v>723.45</v>
          </cell>
          <cell r="E4095" t="str">
            <v>724.74</v>
          </cell>
        </row>
        <row r="4096">
          <cell r="C4096" t="str">
            <v>723.47</v>
          </cell>
          <cell r="E4096" t="str">
            <v>724.74</v>
          </cell>
        </row>
        <row r="4097">
          <cell r="C4097" t="str">
            <v>744.91</v>
          </cell>
          <cell r="E4097" t="str">
            <v>724.74</v>
          </cell>
        </row>
        <row r="4098">
          <cell r="C4098" t="str">
            <v>744.92</v>
          </cell>
          <cell r="E4098" t="str">
            <v>724.92</v>
          </cell>
        </row>
        <row r="4099">
          <cell r="C4099" t="str">
            <v>744.93</v>
          </cell>
          <cell r="E4099" t="str">
            <v>724.33</v>
          </cell>
        </row>
        <row r="4100">
          <cell r="C4100" t="str">
            <v>744.94</v>
          </cell>
          <cell r="E4100" t="str">
            <v>724.35</v>
          </cell>
        </row>
        <row r="4101">
          <cell r="C4101" t="str">
            <v>723.91</v>
          </cell>
          <cell r="E4101" t="str">
            <v>724.35</v>
          </cell>
        </row>
        <row r="4102">
          <cell r="C4102" t="str">
            <v>723.92</v>
          </cell>
          <cell r="E4102" t="str">
            <v>724.39</v>
          </cell>
        </row>
        <row r="4103">
          <cell r="C4103" t="str">
            <v>723.93</v>
          </cell>
          <cell r="E4103" t="str">
            <v>724.39</v>
          </cell>
        </row>
        <row r="4104">
          <cell r="C4104" t="str">
            <v>723.99</v>
          </cell>
          <cell r="E4104" t="str">
            <v>724.39</v>
          </cell>
        </row>
        <row r="4105">
          <cell r="C4105" t="str">
            <v>721.11</v>
          </cell>
          <cell r="E4105" t="str">
            <v>724.81</v>
          </cell>
        </row>
        <row r="4106">
          <cell r="C4106" t="str">
            <v>721.13</v>
          </cell>
          <cell r="E4106" t="str">
            <v>724.83</v>
          </cell>
        </row>
        <row r="4107">
          <cell r="C4107" t="str">
            <v>721.13</v>
          </cell>
          <cell r="E4107" t="str">
            <v>724.85</v>
          </cell>
        </row>
        <row r="4108">
          <cell r="C4108" t="str">
            <v>721.12</v>
          </cell>
          <cell r="E4108" t="str">
            <v>724.88</v>
          </cell>
        </row>
        <row r="4109">
          <cell r="C4109" t="str">
            <v>721.12</v>
          </cell>
          <cell r="E4109" t="str">
            <v>737.11</v>
          </cell>
        </row>
        <row r="4110">
          <cell r="C4110" t="str">
            <v>721.18</v>
          </cell>
          <cell r="E4110" t="str">
            <v>737.11</v>
          </cell>
        </row>
        <row r="4111">
          <cell r="C4111" t="str">
            <v>721.19</v>
          </cell>
          <cell r="E4111" t="str">
            <v>737.12</v>
          </cell>
        </row>
        <row r="4112">
          <cell r="C4112" t="str">
            <v>721.21</v>
          </cell>
          <cell r="E4112" t="str">
            <v>737.19</v>
          </cell>
        </row>
        <row r="4113">
          <cell r="C4113" t="str">
            <v>721.21</v>
          </cell>
          <cell r="E4113" t="str">
            <v>737.21</v>
          </cell>
        </row>
        <row r="4114">
          <cell r="C4114" t="str">
            <v>721.23</v>
          </cell>
          <cell r="E4114" t="str">
            <v>737.21</v>
          </cell>
        </row>
        <row r="4115">
          <cell r="C4115" t="str">
            <v>721.23</v>
          </cell>
          <cell r="E4115" t="str">
            <v>737.21</v>
          </cell>
        </row>
        <row r="4116">
          <cell r="C4116" t="str">
            <v>721.23</v>
          </cell>
          <cell r="E4116" t="str">
            <v>737.29</v>
          </cell>
        </row>
        <row r="4117">
          <cell r="C4117" t="str">
            <v>721.22</v>
          </cell>
          <cell r="E4117" t="str">
            <v>737.29</v>
          </cell>
        </row>
        <row r="4118">
          <cell r="C4118" t="str">
            <v>721.23</v>
          </cell>
          <cell r="E4118" t="str">
            <v>731.11</v>
          </cell>
        </row>
        <row r="4119">
          <cell r="C4119" t="str">
            <v>721.23</v>
          </cell>
          <cell r="E4119" t="str">
            <v>731.12</v>
          </cell>
        </row>
        <row r="4120">
          <cell r="C4120" t="str">
            <v>721.23</v>
          </cell>
          <cell r="E4120" t="str">
            <v>731.13</v>
          </cell>
        </row>
        <row r="4121">
          <cell r="C4121" t="str">
            <v>721.26</v>
          </cell>
          <cell r="E4121" t="str">
            <v>731.14</v>
          </cell>
        </row>
        <row r="4122">
          <cell r="C4122" t="str">
            <v>721.29</v>
          </cell>
          <cell r="E4122" t="str">
            <v>731.21</v>
          </cell>
        </row>
        <row r="4123">
          <cell r="C4123" t="str">
            <v>721.31</v>
          </cell>
          <cell r="E4123" t="str">
            <v>731.22</v>
          </cell>
        </row>
        <row r="4124">
          <cell r="C4124" t="str">
            <v>721.38</v>
          </cell>
          <cell r="E4124" t="str">
            <v>731.23</v>
          </cell>
        </row>
        <row r="4125">
          <cell r="C4125" t="str">
            <v>721.39</v>
          </cell>
          <cell r="E4125" t="str">
            <v>731.31</v>
          </cell>
        </row>
        <row r="4126">
          <cell r="C4126" t="str">
            <v>721.91</v>
          </cell>
          <cell r="E4126" t="str">
            <v>731.37</v>
          </cell>
        </row>
        <row r="4127">
          <cell r="C4127" t="str">
            <v>721.98</v>
          </cell>
          <cell r="E4127" t="str">
            <v>731.35</v>
          </cell>
        </row>
        <row r="4128">
          <cell r="C4128" t="str">
            <v>721.96</v>
          </cell>
          <cell r="E4128" t="str">
            <v>731.39</v>
          </cell>
        </row>
        <row r="4129">
          <cell r="C4129" t="str">
            <v>721.95</v>
          </cell>
          <cell r="E4129" t="str">
            <v>731.41</v>
          </cell>
        </row>
        <row r="4130">
          <cell r="C4130" t="str">
            <v>721.95</v>
          </cell>
          <cell r="E4130" t="str">
            <v>731.42</v>
          </cell>
        </row>
        <row r="4131">
          <cell r="C4131" t="str">
            <v>721.96</v>
          </cell>
          <cell r="E4131" t="str">
            <v>731.43</v>
          </cell>
        </row>
        <row r="4132">
          <cell r="C4132" t="str">
            <v>721.99</v>
          </cell>
          <cell r="E4132" t="str">
            <v>731.44</v>
          </cell>
        </row>
        <row r="4133">
          <cell r="C4133" t="str">
            <v>721.99</v>
          </cell>
          <cell r="E4133" t="str">
            <v>731.45</v>
          </cell>
        </row>
        <row r="4134">
          <cell r="C4134" t="str">
            <v>721.27</v>
          </cell>
          <cell r="E4134" t="str">
            <v>731.46</v>
          </cell>
        </row>
        <row r="4135">
          <cell r="C4135" t="str">
            <v>727.11</v>
          </cell>
          <cell r="E4135" t="str">
            <v>731.51</v>
          </cell>
        </row>
        <row r="4136">
          <cell r="C4136" t="str">
            <v>727.19</v>
          </cell>
          <cell r="E4136" t="str">
            <v>731.52</v>
          </cell>
        </row>
        <row r="4137">
          <cell r="C4137" t="str">
            <v>727.22</v>
          </cell>
          <cell r="E4137" t="str">
            <v>731.53</v>
          </cell>
        </row>
        <row r="4138">
          <cell r="C4138" t="str">
            <v>727.22</v>
          </cell>
          <cell r="E4138" t="str">
            <v>731.54</v>
          </cell>
        </row>
        <row r="4139">
          <cell r="C4139" t="str">
            <v>727.22</v>
          </cell>
          <cell r="E4139" t="str">
            <v>731.57</v>
          </cell>
        </row>
        <row r="4140">
          <cell r="C4140" t="str">
            <v>727.22</v>
          </cell>
          <cell r="E4140" t="str">
            <v>731.61</v>
          </cell>
        </row>
        <row r="4141">
          <cell r="C4141" t="str">
            <v>727.22</v>
          </cell>
          <cell r="E4141" t="str">
            <v>731.62</v>
          </cell>
        </row>
        <row r="4142">
          <cell r="C4142" t="str">
            <v>727.22</v>
          </cell>
          <cell r="E4142" t="str">
            <v>731.63</v>
          </cell>
        </row>
        <row r="4143">
          <cell r="C4143" t="str">
            <v>727.22</v>
          </cell>
          <cell r="E4143" t="str">
            <v>731.64</v>
          </cell>
        </row>
        <row r="4144">
          <cell r="C4144" t="str">
            <v>727.29</v>
          </cell>
          <cell r="E4144" t="str">
            <v>731.65</v>
          </cell>
        </row>
        <row r="4145">
          <cell r="C4145" t="str">
            <v>725.11</v>
          </cell>
          <cell r="E4145" t="str">
            <v>731.66</v>
          </cell>
        </row>
        <row r="4146">
          <cell r="C4146" t="str">
            <v>725.12</v>
          </cell>
          <cell r="E4146" t="str">
            <v>731.67</v>
          </cell>
        </row>
        <row r="4147">
          <cell r="C4147" t="str">
            <v>725.12</v>
          </cell>
          <cell r="E4147" t="str">
            <v>731.69</v>
          </cell>
        </row>
        <row r="4148">
          <cell r="C4148" t="str">
            <v>725.91</v>
          </cell>
          <cell r="E4148" t="str">
            <v>731.71</v>
          </cell>
        </row>
        <row r="4149">
          <cell r="C4149" t="str">
            <v>725.91</v>
          </cell>
          <cell r="E4149" t="str">
            <v>731.73</v>
          </cell>
        </row>
        <row r="4150">
          <cell r="C4150" t="str">
            <v>726.81</v>
          </cell>
          <cell r="E4150" t="str">
            <v>731.75</v>
          </cell>
        </row>
        <row r="4151">
          <cell r="C4151" t="str">
            <v>726.89</v>
          </cell>
          <cell r="E4151" t="str">
            <v>731.77</v>
          </cell>
        </row>
        <row r="4152">
          <cell r="C4152" t="str">
            <v>725.21</v>
          </cell>
          <cell r="E4152" t="str">
            <v>731.79</v>
          </cell>
        </row>
        <row r="4153">
          <cell r="C4153" t="str">
            <v>725.23</v>
          </cell>
          <cell r="E4153" t="str">
            <v>733.11</v>
          </cell>
        </row>
        <row r="4154">
          <cell r="C4154" t="str">
            <v>725.25</v>
          </cell>
          <cell r="E4154" t="str">
            <v>733.12</v>
          </cell>
        </row>
        <row r="4155">
          <cell r="C4155" t="str">
            <v>725.27</v>
          </cell>
          <cell r="E4155" t="str">
            <v>733.13</v>
          </cell>
        </row>
        <row r="4156">
          <cell r="C4156" t="str">
            <v>725.29</v>
          </cell>
          <cell r="E4156" t="str">
            <v>733.14</v>
          </cell>
        </row>
        <row r="4157">
          <cell r="C4157" t="str">
            <v>725.99</v>
          </cell>
          <cell r="E4157" t="str">
            <v>733.15</v>
          </cell>
        </row>
        <row r="4158">
          <cell r="C4158" t="str">
            <v>726.31</v>
          </cell>
          <cell r="E4158" t="str">
            <v>733.16</v>
          </cell>
        </row>
        <row r="4159">
          <cell r="C4159" t="str">
            <v>726.31</v>
          </cell>
          <cell r="E4159" t="str">
            <v>733.17</v>
          </cell>
        </row>
        <row r="4160">
          <cell r="C4160" t="str">
            <v>726.31</v>
          </cell>
          <cell r="E4160" t="str">
            <v>733.18</v>
          </cell>
        </row>
        <row r="4161">
          <cell r="C4161" t="str">
            <v>726.91</v>
          </cell>
          <cell r="E4161" t="str">
            <v>733.18</v>
          </cell>
        </row>
        <row r="4162">
          <cell r="C4162" t="str">
            <v>726.35</v>
          </cell>
          <cell r="E4162" t="str">
            <v>733.91</v>
          </cell>
        </row>
        <row r="4163">
          <cell r="C4163" t="str">
            <v>726.51</v>
          </cell>
          <cell r="E4163" t="str">
            <v>733.93</v>
          </cell>
        </row>
        <row r="4164">
          <cell r="C4164" t="str">
            <v>726.55</v>
          </cell>
          <cell r="E4164" t="str">
            <v>733.95</v>
          </cell>
        </row>
        <row r="4165">
          <cell r="C4165" t="str">
            <v>726.59</v>
          </cell>
          <cell r="E4165" t="str">
            <v>733.99</v>
          </cell>
        </row>
        <row r="4166">
          <cell r="C4166" t="str">
            <v>726.61</v>
          </cell>
          <cell r="E4166" t="str">
            <v>728.11</v>
          </cell>
        </row>
        <row r="4167">
          <cell r="C4167" t="str">
            <v>726.61</v>
          </cell>
          <cell r="E4167" t="str">
            <v>728.11</v>
          </cell>
        </row>
        <row r="4168">
          <cell r="C4168" t="str">
            <v>726.63</v>
          </cell>
          <cell r="E4168" t="str">
            <v>728.11</v>
          </cell>
        </row>
        <row r="4169">
          <cell r="C4169" t="str">
            <v>726.65</v>
          </cell>
          <cell r="E4169" t="str">
            <v>728.12</v>
          </cell>
        </row>
        <row r="4170">
          <cell r="C4170" t="str">
            <v>745.65</v>
          </cell>
          <cell r="E4170" t="str">
            <v>728.12</v>
          </cell>
        </row>
        <row r="4171">
          <cell r="C4171" t="str">
            <v>726.67</v>
          </cell>
          <cell r="E4171" t="str">
            <v>728.12</v>
          </cell>
        </row>
        <row r="4172">
          <cell r="C4172" t="str">
            <v>726.68</v>
          </cell>
          <cell r="E4172" t="str">
            <v>728.12</v>
          </cell>
        </row>
        <row r="4173">
          <cell r="C4173" t="str">
            <v>726.99</v>
          </cell>
          <cell r="E4173" t="str">
            <v>728.12</v>
          </cell>
        </row>
        <row r="4174">
          <cell r="C4174" t="str">
            <v>724.41</v>
          </cell>
          <cell r="E4174" t="str">
            <v>728.12</v>
          </cell>
        </row>
        <row r="4175">
          <cell r="C4175" t="str">
            <v>724.42</v>
          </cell>
          <cell r="E4175" t="str">
            <v>728.12</v>
          </cell>
        </row>
        <row r="4176">
          <cell r="C4176" t="str">
            <v>724.42</v>
          </cell>
          <cell r="E4176" t="str">
            <v>728.12</v>
          </cell>
        </row>
        <row r="4177">
          <cell r="C4177" t="str">
            <v>724.42</v>
          </cell>
          <cell r="E4177" t="str">
            <v>735.11</v>
          </cell>
        </row>
        <row r="4178">
          <cell r="C4178" t="str">
            <v>724.42</v>
          </cell>
          <cell r="E4178" t="str">
            <v>735.13</v>
          </cell>
        </row>
        <row r="4179">
          <cell r="C4179" t="str">
            <v>724.43</v>
          </cell>
          <cell r="E4179" t="str">
            <v>735.15</v>
          </cell>
        </row>
        <row r="4180">
          <cell r="C4180" t="str">
            <v>724.43</v>
          </cell>
          <cell r="E4180" t="str">
            <v>728.19</v>
          </cell>
        </row>
        <row r="4181">
          <cell r="C4181" t="str">
            <v>724.43</v>
          </cell>
          <cell r="E4181" t="str">
            <v>728.19</v>
          </cell>
        </row>
        <row r="4182">
          <cell r="C4182" t="str">
            <v>724.54</v>
          </cell>
          <cell r="E4182" t="str">
            <v>735.91</v>
          </cell>
        </row>
        <row r="4183">
          <cell r="C4183" t="str">
            <v>724.51</v>
          </cell>
          <cell r="E4183" t="str">
            <v>735.95</v>
          </cell>
        </row>
        <row r="4184">
          <cell r="C4184" t="str">
            <v>724.51</v>
          </cell>
          <cell r="E4184" t="str">
            <v>745.11</v>
          </cell>
        </row>
        <row r="4185">
          <cell r="C4185" t="str">
            <v>724.51</v>
          </cell>
          <cell r="E4185" t="str">
            <v>745.11</v>
          </cell>
        </row>
        <row r="4186">
          <cell r="C4186" t="str">
            <v>724.51</v>
          </cell>
          <cell r="E4186" t="str">
            <v>778.41</v>
          </cell>
        </row>
        <row r="4187">
          <cell r="C4187" t="str">
            <v>724.52</v>
          </cell>
          <cell r="E4187" t="str">
            <v>778.43</v>
          </cell>
        </row>
        <row r="4188">
          <cell r="C4188" t="str">
            <v>724.52</v>
          </cell>
          <cell r="E4188" t="str">
            <v>778.45</v>
          </cell>
        </row>
        <row r="4189">
          <cell r="C4189" t="str">
            <v>724.52</v>
          </cell>
          <cell r="E4189" t="str">
            <v>745.12</v>
          </cell>
        </row>
        <row r="4190">
          <cell r="C4190" t="str">
            <v>724.53</v>
          </cell>
          <cell r="E4190" t="str">
            <v>745.12</v>
          </cell>
        </row>
        <row r="4191">
          <cell r="C4191" t="str">
            <v>724.61</v>
          </cell>
          <cell r="E4191" t="str">
            <v>745.19</v>
          </cell>
        </row>
        <row r="4192">
          <cell r="C4192" t="str">
            <v>724.61</v>
          </cell>
          <cell r="E4192" t="str">
            <v>745.19</v>
          </cell>
        </row>
        <row r="4193">
          <cell r="C4193" t="str">
            <v>724.49</v>
          </cell>
          <cell r="E4193" t="str">
            <v>745.19</v>
          </cell>
        </row>
        <row r="4194">
          <cell r="C4194" t="str">
            <v>724.49</v>
          </cell>
          <cell r="E4194" t="str">
            <v>737.41</v>
          </cell>
        </row>
        <row r="4195">
          <cell r="C4195" t="str">
            <v>724.49</v>
          </cell>
          <cell r="E4195" t="str">
            <v>737.42</v>
          </cell>
        </row>
        <row r="4196">
          <cell r="C4196" t="str">
            <v>724.49</v>
          </cell>
          <cell r="E4196" t="str">
            <v>737.43</v>
          </cell>
        </row>
        <row r="4197">
          <cell r="C4197" t="str">
            <v>724.49</v>
          </cell>
          <cell r="E4197" t="str">
            <v>737.49</v>
          </cell>
        </row>
        <row r="4198">
          <cell r="C4198" t="str">
            <v>724.67</v>
          </cell>
          <cell r="E4198" t="str">
            <v>751.1</v>
          </cell>
        </row>
        <row r="4199">
          <cell r="C4199" t="str">
            <v>724.67</v>
          </cell>
          <cell r="E4199" t="str">
            <v>751.21</v>
          </cell>
        </row>
        <row r="4200">
          <cell r="C4200" t="str">
            <v>724.67</v>
          </cell>
          <cell r="E4200" t="str">
            <v>751.22</v>
          </cell>
        </row>
        <row r="4201">
          <cell r="C4201" t="str">
            <v>724.68</v>
          </cell>
          <cell r="E4201" t="str">
            <v>751.22</v>
          </cell>
        </row>
        <row r="4202">
          <cell r="C4202" t="str">
            <v>724.68</v>
          </cell>
          <cell r="E4202" t="str">
            <v>751.22</v>
          </cell>
        </row>
        <row r="4203">
          <cell r="C4203" t="str">
            <v>724.55</v>
          </cell>
          <cell r="E4203" t="str">
            <v>751.24</v>
          </cell>
        </row>
        <row r="4204">
          <cell r="C4204" t="str">
            <v>775.11</v>
          </cell>
          <cell r="E4204" t="str">
            <v>751.28</v>
          </cell>
        </row>
        <row r="4205">
          <cell r="C4205" t="str">
            <v>775.11</v>
          </cell>
          <cell r="E4205" t="str">
            <v>752.2</v>
          </cell>
        </row>
        <row r="4206">
          <cell r="C4206" t="str">
            <v>775.11</v>
          </cell>
          <cell r="E4206" t="str">
            <v>752.3</v>
          </cell>
        </row>
        <row r="4207">
          <cell r="C4207" t="str">
            <v>724.71</v>
          </cell>
          <cell r="E4207" t="str">
            <v>752.3</v>
          </cell>
        </row>
        <row r="4208">
          <cell r="C4208" t="str">
            <v>724.91</v>
          </cell>
          <cell r="E4208" t="str">
            <v>752.3</v>
          </cell>
        </row>
        <row r="4209">
          <cell r="C4209" t="str">
            <v>724.72</v>
          </cell>
          <cell r="E4209" t="str">
            <v>752.6</v>
          </cell>
        </row>
        <row r="4210">
          <cell r="C4210" t="str">
            <v>775.12</v>
          </cell>
          <cell r="E4210" t="str">
            <v>752.7</v>
          </cell>
        </row>
        <row r="4211">
          <cell r="C4211" t="str">
            <v>724.73</v>
          </cell>
          <cell r="E4211" t="str">
            <v>752.8</v>
          </cell>
        </row>
        <row r="4212">
          <cell r="C4212" t="str">
            <v>724.74</v>
          </cell>
          <cell r="E4212" t="str">
            <v>752.9</v>
          </cell>
        </row>
        <row r="4213">
          <cell r="C4213" t="str">
            <v>724.74</v>
          </cell>
          <cell r="E4213" t="str">
            <v>751.91</v>
          </cell>
        </row>
        <row r="4214">
          <cell r="C4214" t="str">
            <v>724.74</v>
          </cell>
          <cell r="E4214" t="str">
            <v>751.93</v>
          </cell>
        </row>
        <row r="4215">
          <cell r="C4215" t="str">
            <v>724.74</v>
          </cell>
          <cell r="E4215" t="str">
            <v>751.99</v>
          </cell>
        </row>
        <row r="4216">
          <cell r="C4216" t="str">
            <v>724.92</v>
          </cell>
          <cell r="E4216" t="str">
            <v>759.91</v>
          </cell>
        </row>
        <row r="4217">
          <cell r="C4217" t="str">
            <v>724.33</v>
          </cell>
          <cell r="E4217" t="str">
            <v>759.95</v>
          </cell>
        </row>
        <row r="4218">
          <cell r="C4218" t="str">
            <v>724.35</v>
          </cell>
          <cell r="E4218" t="str">
            <v>759.95</v>
          </cell>
        </row>
        <row r="4219">
          <cell r="C4219" t="str">
            <v>724.35</v>
          </cell>
          <cell r="E4219" t="str">
            <v>759.97</v>
          </cell>
        </row>
        <row r="4220">
          <cell r="C4220" t="str">
            <v>724.39</v>
          </cell>
          <cell r="E4220" t="str">
            <v>759.93</v>
          </cell>
        </row>
        <row r="4221">
          <cell r="C4221" t="str">
            <v>724.39</v>
          </cell>
          <cell r="E4221" t="str">
            <v>759.8</v>
          </cell>
        </row>
        <row r="4222">
          <cell r="C4222" t="str">
            <v>724.39</v>
          </cell>
          <cell r="E4222" t="str">
            <v>728.31</v>
          </cell>
        </row>
        <row r="4223">
          <cell r="C4223" t="str">
            <v>724.81</v>
          </cell>
          <cell r="E4223" t="str">
            <v>728.32</v>
          </cell>
        </row>
        <row r="4224">
          <cell r="C4224" t="str">
            <v>724.83</v>
          </cell>
          <cell r="E4224" t="str">
            <v>728.33</v>
          </cell>
        </row>
        <row r="4225">
          <cell r="C4225" t="str">
            <v>724.85</v>
          </cell>
          <cell r="E4225" t="str">
            <v>728.33</v>
          </cell>
        </row>
        <row r="4226">
          <cell r="C4226" t="str">
            <v>724.88</v>
          </cell>
          <cell r="E4226" t="str">
            <v>728.33</v>
          </cell>
        </row>
        <row r="4227">
          <cell r="C4227" t="str">
            <v>737.11</v>
          </cell>
          <cell r="E4227" t="str">
            <v>728.34</v>
          </cell>
        </row>
        <row r="4228">
          <cell r="C4228" t="str">
            <v>737.11</v>
          </cell>
          <cell r="E4228" t="str">
            <v>728.39</v>
          </cell>
        </row>
        <row r="4229">
          <cell r="C4229" t="str">
            <v>737.12</v>
          </cell>
          <cell r="E4229" t="str">
            <v>728.41</v>
          </cell>
        </row>
        <row r="4230">
          <cell r="C4230" t="str">
            <v>737.19</v>
          </cell>
          <cell r="E4230" t="str">
            <v>728.41</v>
          </cell>
        </row>
        <row r="4231">
          <cell r="C4231" t="str">
            <v>737.21</v>
          </cell>
          <cell r="E4231" t="str">
            <v>728.41</v>
          </cell>
        </row>
        <row r="4232">
          <cell r="C4232" t="str">
            <v>737.21</v>
          </cell>
          <cell r="E4232" t="str">
            <v>728.51</v>
          </cell>
        </row>
        <row r="4233">
          <cell r="C4233" t="str">
            <v>737.21</v>
          </cell>
          <cell r="E4233" t="str">
            <v>745.95</v>
          </cell>
        </row>
        <row r="4234">
          <cell r="C4234" t="str">
            <v>737.29</v>
          </cell>
          <cell r="E4234" t="str">
            <v>745.95</v>
          </cell>
        </row>
        <row r="4235">
          <cell r="C4235" t="str">
            <v>737.29</v>
          </cell>
          <cell r="E4235" t="str">
            <v>745.95</v>
          </cell>
        </row>
        <row r="4236">
          <cell r="C4236" t="str">
            <v>731.11</v>
          </cell>
          <cell r="E4236" t="str">
            <v>745.95</v>
          </cell>
        </row>
        <row r="4237">
          <cell r="C4237" t="str">
            <v>731.12</v>
          </cell>
          <cell r="E4237" t="str">
            <v>745.97</v>
          </cell>
        </row>
        <row r="4238">
          <cell r="C4238" t="str">
            <v>731.13</v>
          </cell>
          <cell r="E4238" t="str">
            <v>728.42</v>
          </cell>
        </row>
        <row r="4239">
          <cell r="C4239" t="str">
            <v>731.14</v>
          </cell>
          <cell r="E4239" t="str">
            <v>728.42</v>
          </cell>
        </row>
        <row r="4240">
          <cell r="C4240" t="str">
            <v>731.14</v>
          </cell>
          <cell r="E4240" t="str">
            <v>728.42</v>
          </cell>
        </row>
        <row r="4241">
          <cell r="C4241" t="str">
            <v>731.21</v>
          </cell>
          <cell r="E4241" t="str">
            <v>728.42</v>
          </cell>
        </row>
        <row r="4242">
          <cell r="C4242" t="str">
            <v>731.22</v>
          </cell>
          <cell r="E4242" t="str">
            <v>728.42</v>
          </cell>
        </row>
        <row r="4243">
          <cell r="C4243" t="str">
            <v>731.23</v>
          </cell>
          <cell r="E4243" t="str">
            <v>728.42</v>
          </cell>
        </row>
        <row r="4244">
          <cell r="C4244" t="str">
            <v>731.31</v>
          </cell>
          <cell r="E4244" t="str">
            <v>728.42</v>
          </cell>
        </row>
        <row r="4245">
          <cell r="C4245" t="str">
            <v>731.37</v>
          </cell>
          <cell r="E4245" t="str">
            <v>728.52</v>
          </cell>
        </row>
        <row r="4246">
          <cell r="C4246" t="str">
            <v>731.35</v>
          </cell>
          <cell r="E4246" t="str">
            <v>728.43</v>
          </cell>
        </row>
        <row r="4247">
          <cell r="C4247" t="str">
            <v>731.39</v>
          </cell>
          <cell r="E4247" t="str">
            <v>728.53</v>
          </cell>
        </row>
        <row r="4248">
          <cell r="C4248" t="str">
            <v>731.41</v>
          </cell>
          <cell r="E4248" t="str">
            <v>723.48</v>
          </cell>
        </row>
        <row r="4249">
          <cell r="C4249" t="str">
            <v>731.42</v>
          </cell>
          <cell r="E4249" t="str">
            <v>727.21</v>
          </cell>
        </row>
        <row r="4250">
          <cell r="C4250" t="str">
            <v>731.43</v>
          </cell>
          <cell r="E4250" t="str">
            <v>728.44</v>
          </cell>
        </row>
        <row r="4251">
          <cell r="C4251" t="str">
            <v>731.44</v>
          </cell>
          <cell r="E4251" t="str">
            <v>728.49</v>
          </cell>
        </row>
        <row r="4252">
          <cell r="C4252" t="str">
            <v>731.45</v>
          </cell>
          <cell r="E4252" t="str">
            <v>728.49</v>
          </cell>
        </row>
        <row r="4253">
          <cell r="C4253" t="str">
            <v>731.46</v>
          </cell>
          <cell r="E4253" t="str">
            <v>728.49</v>
          </cell>
        </row>
        <row r="4254">
          <cell r="C4254" t="str">
            <v>731.51</v>
          </cell>
          <cell r="E4254" t="str">
            <v>728.46</v>
          </cell>
        </row>
        <row r="4255">
          <cell r="C4255" t="str">
            <v>731.52</v>
          </cell>
          <cell r="E4255" t="str">
            <v>728.49</v>
          </cell>
        </row>
        <row r="4256">
          <cell r="C4256" t="str">
            <v>731.53</v>
          </cell>
          <cell r="E4256" t="str">
            <v>728.49</v>
          </cell>
        </row>
        <row r="4257">
          <cell r="C4257" t="str">
            <v>731.54</v>
          </cell>
          <cell r="E4257" t="str">
            <v>728.55</v>
          </cell>
        </row>
        <row r="4258">
          <cell r="C4258" t="str">
            <v>731.57</v>
          </cell>
          <cell r="E4258" t="str">
            <v>749.11</v>
          </cell>
        </row>
        <row r="4259">
          <cell r="C4259" t="str">
            <v>731.61</v>
          </cell>
          <cell r="E4259" t="str">
            <v>749.12</v>
          </cell>
        </row>
        <row r="4260">
          <cell r="C4260" t="str">
            <v>731.62</v>
          </cell>
          <cell r="E4260" t="str">
            <v>749.13</v>
          </cell>
        </row>
        <row r="4261">
          <cell r="C4261" t="str">
            <v>731.63</v>
          </cell>
          <cell r="E4261" t="str">
            <v>749.14</v>
          </cell>
        </row>
        <row r="4262">
          <cell r="C4262" t="str">
            <v>731.64</v>
          </cell>
          <cell r="E4262" t="str">
            <v>749.15</v>
          </cell>
        </row>
        <row r="4263">
          <cell r="C4263" t="str">
            <v>731.65</v>
          </cell>
          <cell r="E4263" t="str">
            <v>749.16</v>
          </cell>
        </row>
        <row r="4264">
          <cell r="C4264" t="str">
            <v>731.66</v>
          </cell>
          <cell r="E4264" t="str">
            <v>749.17</v>
          </cell>
        </row>
        <row r="4265">
          <cell r="C4265" t="str">
            <v>731.67</v>
          </cell>
          <cell r="E4265" t="str">
            <v>749.18</v>
          </cell>
        </row>
        <row r="4266">
          <cell r="C4266" t="str">
            <v>731.69</v>
          </cell>
          <cell r="E4266" t="str">
            <v>749.19</v>
          </cell>
        </row>
        <row r="4267">
          <cell r="C4267" t="str">
            <v>731.71</v>
          </cell>
          <cell r="E4267" t="str">
            <v>747.1</v>
          </cell>
        </row>
        <row r="4268">
          <cell r="C4268" t="str">
            <v>731.73</v>
          </cell>
          <cell r="E4268" t="str">
            <v>747.2</v>
          </cell>
        </row>
        <row r="4269">
          <cell r="C4269" t="str">
            <v>731.75</v>
          </cell>
          <cell r="E4269" t="str">
            <v>747.3</v>
          </cell>
        </row>
        <row r="4270">
          <cell r="C4270" t="str">
            <v>731.77</v>
          </cell>
          <cell r="E4270" t="str">
            <v>747.4</v>
          </cell>
        </row>
        <row r="4271">
          <cell r="C4271" t="str">
            <v>731.79</v>
          </cell>
          <cell r="E4271" t="str">
            <v>747.8</v>
          </cell>
        </row>
        <row r="4272">
          <cell r="C4272" t="str">
            <v>733.11</v>
          </cell>
          <cell r="E4272" t="str">
            <v>747.9</v>
          </cell>
        </row>
        <row r="4273">
          <cell r="C4273" t="str">
            <v>733.12</v>
          </cell>
          <cell r="E4273" t="str">
            <v>746.1</v>
          </cell>
        </row>
        <row r="4274">
          <cell r="C4274" t="str">
            <v>733.13</v>
          </cell>
          <cell r="E4274" t="str">
            <v>746.2</v>
          </cell>
        </row>
        <row r="4275">
          <cell r="C4275" t="str">
            <v>733.14</v>
          </cell>
          <cell r="E4275" t="str">
            <v>746.3</v>
          </cell>
        </row>
        <row r="4276">
          <cell r="C4276" t="str">
            <v>733.15</v>
          </cell>
          <cell r="E4276" t="str">
            <v>746.4</v>
          </cell>
        </row>
        <row r="4277">
          <cell r="C4277" t="str">
            <v>733.16</v>
          </cell>
          <cell r="E4277" t="str">
            <v>746.5</v>
          </cell>
        </row>
        <row r="4278">
          <cell r="C4278" t="str">
            <v>733.17</v>
          </cell>
          <cell r="E4278" t="str">
            <v>746.8</v>
          </cell>
        </row>
        <row r="4279">
          <cell r="C4279" t="str">
            <v>733.18</v>
          </cell>
          <cell r="E4279" t="str">
            <v>746.91</v>
          </cell>
        </row>
        <row r="4280">
          <cell r="C4280" t="str">
            <v>733.18</v>
          </cell>
          <cell r="E4280" t="str">
            <v>746.99</v>
          </cell>
        </row>
        <row r="4281">
          <cell r="C4281" t="str">
            <v>733.91</v>
          </cell>
          <cell r="E4281" t="str">
            <v>748.1</v>
          </cell>
        </row>
        <row r="4282">
          <cell r="C4282" t="str">
            <v>733.93</v>
          </cell>
          <cell r="E4282" t="str">
            <v>748.21</v>
          </cell>
        </row>
        <row r="4283">
          <cell r="C4283" t="str">
            <v>733.95</v>
          </cell>
          <cell r="E4283" t="str">
            <v>748.22</v>
          </cell>
        </row>
        <row r="4284">
          <cell r="C4284" t="str">
            <v>733.99</v>
          </cell>
          <cell r="E4284" t="str">
            <v>748.4</v>
          </cell>
        </row>
        <row r="4285">
          <cell r="C4285" t="str">
            <v>728.11</v>
          </cell>
          <cell r="E4285" t="str">
            <v>748.5</v>
          </cell>
        </row>
        <row r="4286">
          <cell r="C4286" t="str">
            <v>728.11</v>
          </cell>
          <cell r="E4286" t="str">
            <v>748.6</v>
          </cell>
        </row>
        <row r="4287">
          <cell r="C4287" t="str">
            <v>728.11</v>
          </cell>
          <cell r="E4287" t="str">
            <v>748.9</v>
          </cell>
        </row>
        <row r="4288">
          <cell r="C4288" t="str">
            <v>728.12</v>
          </cell>
          <cell r="E4288" t="str">
            <v>749.2</v>
          </cell>
        </row>
        <row r="4289">
          <cell r="C4289" t="str">
            <v>728.12</v>
          </cell>
          <cell r="E4289" t="str">
            <v>749.2</v>
          </cell>
        </row>
        <row r="4290">
          <cell r="C4290" t="str">
            <v>728.12</v>
          </cell>
          <cell r="E4290" t="str">
            <v>749.2</v>
          </cell>
        </row>
        <row r="4291">
          <cell r="C4291" t="str">
            <v>728.12</v>
          </cell>
          <cell r="E4291" t="str">
            <v>728.21</v>
          </cell>
        </row>
        <row r="4292">
          <cell r="C4292" t="str">
            <v>728.12</v>
          </cell>
          <cell r="E4292" t="str">
            <v>728.21</v>
          </cell>
        </row>
        <row r="4293">
          <cell r="C4293" t="str">
            <v>728.12</v>
          </cell>
          <cell r="E4293" t="str">
            <v>728.21</v>
          </cell>
        </row>
        <row r="4294">
          <cell r="C4294" t="str">
            <v>728.12</v>
          </cell>
          <cell r="E4294" t="str">
            <v>728.22</v>
          </cell>
        </row>
        <row r="4295">
          <cell r="C4295" t="str">
            <v>728.12</v>
          </cell>
          <cell r="E4295" t="str">
            <v>728.29</v>
          </cell>
        </row>
        <row r="4296">
          <cell r="C4296" t="str">
            <v>735.11</v>
          </cell>
          <cell r="E4296" t="str">
            <v>749.91</v>
          </cell>
        </row>
        <row r="4297">
          <cell r="C4297" t="str">
            <v>735.13</v>
          </cell>
          <cell r="E4297" t="str">
            <v>749.99</v>
          </cell>
        </row>
        <row r="4298">
          <cell r="C4298" t="str">
            <v>735.15</v>
          </cell>
          <cell r="E4298" t="str">
            <v>716.1</v>
          </cell>
        </row>
        <row r="4299">
          <cell r="C4299" t="str">
            <v>728.19</v>
          </cell>
          <cell r="E4299" t="str">
            <v>716.31</v>
          </cell>
        </row>
        <row r="4300">
          <cell r="C4300" t="str">
            <v>728.19</v>
          </cell>
          <cell r="E4300" t="str">
            <v>716.2</v>
          </cell>
        </row>
        <row r="4301">
          <cell r="C4301" t="str">
            <v>735.91</v>
          </cell>
          <cell r="E4301" t="str">
            <v>716.2</v>
          </cell>
        </row>
        <row r="4302">
          <cell r="C4302" t="str">
            <v>735.95</v>
          </cell>
          <cell r="E4302" t="str">
            <v>716.2</v>
          </cell>
        </row>
        <row r="4303">
          <cell r="C4303" t="str">
            <v>745.11</v>
          </cell>
          <cell r="E4303" t="str">
            <v>716.2</v>
          </cell>
        </row>
        <row r="4304">
          <cell r="C4304" t="str">
            <v>745.11</v>
          </cell>
          <cell r="E4304" t="str">
            <v>716.31</v>
          </cell>
        </row>
        <row r="4305">
          <cell r="C4305" t="str">
            <v>778.41</v>
          </cell>
          <cell r="E4305" t="str">
            <v>716.31</v>
          </cell>
        </row>
        <row r="4306">
          <cell r="C4306" t="str">
            <v>778.43</v>
          </cell>
          <cell r="E4306" t="str">
            <v>716.31</v>
          </cell>
        </row>
        <row r="4307">
          <cell r="C4307" t="str">
            <v>778.45</v>
          </cell>
          <cell r="E4307" t="str">
            <v>716.31</v>
          </cell>
        </row>
        <row r="4308">
          <cell r="C4308" t="str">
            <v>745.12</v>
          </cell>
          <cell r="E4308" t="str">
            <v>716.32</v>
          </cell>
        </row>
        <row r="4309">
          <cell r="C4309" t="str">
            <v>745.12</v>
          </cell>
          <cell r="E4309" t="str">
            <v>716.32</v>
          </cell>
        </row>
        <row r="4310">
          <cell r="C4310" t="str">
            <v>745.19</v>
          </cell>
          <cell r="E4310" t="str">
            <v>716.32</v>
          </cell>
        </row>
        <row r="4311">
          <cell r="C4311" t="str">
            <v>745.19</v>
          </cell>
          <cell r="E4311" t="str">
            <v>716.32</v>
          </cell>
        </row>
        <row r="4312">
          <cell r="C4312" t="str">
            <v>745.19</v>
          </cell>
          <cell r="E4312" t="str">
            <v>716.51</v>
          </cell>
        </row>
        <row r="4313">
          <cell r="C4313" t="str">
            <v>745.19</v>
          </cell>
          <cell r="E4313" t="str">
            <v>716.51</v>
          </cell>
        </row>
        <row r="4314">
          <cell r="C4314" t="str">
            <v>745.19</v>
          </cell>
          <cell r="E4314" t="str">
            <v>716.51</v>
          </cell>
        </row>
        <row r="4315">
          <cell r="C4315" t="str">
            <v>737.41</v>
          </cell>
          <cell r="E4315" t="str">
            <v>716.51</v>
          </cell>
        </row>
        <row r="4316">
          <cell r="C4316" t="str">
            <v>737.42</v>
          </cell>
          <cell r="E4316" t="str">
            <v>716.52</v>
          </cell>
        </row>
        <row r="4317">
          <cell r="C4317" t="str">
            <v>737.43</v>
          </cell>
          <cell r="E4317" t="str">
            <v>716.52</v>
          </cell>
        </row>
        <row r="4318">
          <cell r="C4318" t="str">
            <v>737.49</v>
          </cell>
          <cell r="E4318" t="str">
            <v>716.4</v>
          </cell>
        </row>
        <row r="4319">
          <cell r="C4319" t="str">
            <v>751.13</v>
          </cell>
          <cell r="E4319" t="str">
            <v>716.9</v>
          </cell>
        </row>
        <row r="4320">
          <cell r="C4320" t="str">
            <v>751.13</v>
          </cell>
          <cell r="E4320" t="str">
            <v>771.23</v>
          </cell>
        </row>
        <row r="4321">
          <cell r="C4321" t="str">
            <v>751.15</v>
          </cell>
          <cell r="E4321" t="str">
            <v>771.11</v>
          </cell>
        </row>
        <row r="4322">
          <cell r="C4322" t="str">
            <v>751.18</v>
          </cell>
          <cell r="E4322" t="str">
            <v>771.11</v>
          </cell>
        </row>
        <row r="4323">
          <cell r="C4323" t="str">
            <v>751.21</v>
          </cell>
          <cell r="E4323" t="str">
            <v>771.11</v>
          </cell>
        </row>
        <row r="4324">
          <cell r="C4324" t="str">
            <v>751.22</v>
          </cell>
          <cell r="E4324" t="str">
            <v>771.19</v>
          </cell>
        </row>
        <row r="4325">
          <cell r="C4325" t="str">
            <v>751.22</v>
          </cell>
          <cell r="E4325" t="str">
            <v>771.19</v>
          </cell>
        </row>
        <row r="4326">
          <cell r="C4326" t="str">
            <v>751.22</v>
          </cell>
          <cell r="E4326" t="str">
            <v>771.19</v>
          </cell>
        </row>
        <row r="4327">
          <cell r="C4327" t="str">
            <v>751.23</v>
          </cell>
          <cell r="E4327" t="str">
            <v>771.19</v>
          </cell>
        </row>
        <row r="4328">
          <cell r="C4328" t="str">
            <v>751.24</v>
          </cell>
          <cell r="E4328" t="str">
            <v>771.21</v>
          </cell>
        </row>
        <row r="4329">
          <cell r="C4329" t="str">
            <v>751.28</v>
          </cell>
          <cell r="E4329" t="str">
            <v>771.25</v>
          </cell>
        </row>
        <row r="4330">
          <cell r="C4330" t="str">
            <v>752.1</v>
          </cell>
          <cell r="E4330" t="str">
            <v>771.29</v>
          </cell>
        </row>
        <row r="4331">
          <cell r="C4331" t="str">
            <v>752.2</v>
          </cell>
          <cell r="E4331" t="str">
            <v>778.81</v>
          </cell>
        </row>
        <row r="4332">
          <cell r="C4332" t="str">
            <v>752.2</v>
          </cell>
          <cell r="E4332" t="str">
            <v>778.81</v>
          </cell>
        </row>
        <row r="4333">
          <cell r="C4333" t="str">
            <v>752.3</v>
          </cell>
          <cell r="E4333" t="str">
            <v>778.81</v>
          </cell>
        </row>
        <row r="4334">
          <cell r="C4334" t="str">
            <v>752.3</v>
          </cell>
          <cell r="E4334" t="str">
            <v>778.81</v>
          </cell>
        </row>
        <row r="4335">
          <cell r="C4335" t="str">
            <v>752.6</v>
          </cell>
          <cell r="E4335" t="str">
            <v>778.11</v>
          </cell>
        </row>
        <row r="4336">
          <cell r="C4336" t="str">
            <v>752.7</v>
          </cell>
          <cell r="E4336" t="str">
            <v>778.11</v>
          </cell>
        </row>
        <row r="4337">
          <cell r="C4337" t="str">
            <v>752.9</v>
          </cell>
          <cell r="E4337" t="str">
            <v>778.11</v>
          </cell>
        </row>
        <row r="4338">
          <cell r="C4338" t="str">
            <v>752.9</v>
          </cell>
          <cell r="E4338" t="str">
            <v>778.11</v>
          </cell>
        </row>
        <row r="4339">
          <cell r="C4339" t="str">
            <v>751.91</v>
          </cell>
          <cell r="E4339" t="str">
            <v>778.11</v>
          </cell>
        </row>
        <row r="4340">
          <cell r="C4340" t="str">
            <v>751.92</v>
          </cell>
          <cell r="E4340" t="str">
            <v>778.11</v>
          </cell>
        </row>
        <row r="4341">
          <cell r="C4341" t="str">
            <v>751.93</v>
          </cell>
          <cell r="E4341" t="str">
            <v>778.17</v>
          </cell>
        </row>
        <row r="4342">
          <cell r="C4342" t="str">
            <v>751.99</v>
          </cell>
          <cell r="E4342" t="str">
            <v>778.12</v>
          </cell>
        </row>
        <row r="4343">
          <cell r="C4343" t="str">
            <v>759.91</v>
          </cell>
          <cell r="E4343" t="str">
            <v>778.12</v>
          </cell>
        </row>
        <row r="4344">
          <cell r="C4344" t="str">
            <v>759.95</v>
          </cell>
          <cell r="E4344" t="str">
            <v>778.12</v>
          </cell>
        </row>
        <row r="4345">
          <cell r="C4345" t="str">
            <v>759.95</v>
          </cell>
          <cell r="E4345" t="str">
            <v>778.12</v>
          </cell>
        </row>
        <row r="4346">
          <cell r="C4346" t="str">
            <v>759.97</v>
          </cell>
          <cell r="E4346" t="str">
            <v>778.12</v>
          </cell>
        </row>
        <row r="4347">
          <cell r="C4347" t="str">
            <v>759.93</v>
          </cell>
          <cell r="E4347" t="str">
            <v>778.19</v>
          </cell>
        </row>
        <row r="4348">
          <cell r="C4348" t="str">
            <v>759.9</v>
          </cell>
          <cell r="E4348" t="str">
            <v>775.51</v>
          </cell>
        </row>
        <row r="4349">
          <cell r="C4349" t="str">
            <v>728.31</v>
          </cell>
          <cell r="E4349" t="str">
            <v>775.51</v>
          </cell>
        </row>
        <row r="4350">
          <cell r="C4350" t="str">
            <v>728.32</v>
          </cell>
          <cell r="E4350" t="str">
            <v>775.56</v>
          </cell>
        </row>
        <row r="4351">
          <cell r="C4351" t="str">
            <v>728.33</v>
          </cell>
          <cell r="E4351" t="str">
            <v>775.57</v>
          </cell>
        </row>
        <row r="4352">
          <cell r="C4352" t="str">
            <v>728.33</v>
          </cell>
          <cell r="E4352" t="str">
            <v>775.72</v>
          </cell>
        </row>
        <row r="4353">
          <cell r="C4353" t="str">
            <v>728.33</v>
          </cell>
          <cell r="E4353" t="str">
            <v>775.73</v>
          </cell>
        </row>
        <row r="4354">
          <cell r="C4354" t="str">
            <v>728.34</v>
          </cell>
          <cell r="E4354" t="str">
            <v>775.79</v>
          </cell>
        </row>
        <row r="4355">
          <cell r="C4355" t="str">
            <v>728.39</v>
          </cell>
          <cell r="E4355" t="str">
            <v>775.41</v>
          </cell>
        </row>
        <row r="4356">
          <cell r="C4356" t="str">
            <v>728.41</v>
          </cell>
          <cell r="E4356" t="str">
            <v>775.42</v>
          </cell>
        </row>
        <row r="4357">
          <cell r="C4357" t="str">
            <v>728.41</v>
          </cell>
          <cell r="E4357" t="str">
            <v>775.73</v>
          </cell>
        </row>
        <row r="4358">
          <cell r="C4358" t="str">
            <v>728.41</v>
          </cell>
          <cell r="E4358" t="str">
            <v>775.49</v>
          </cell>
        </row>
        <row r="4359">
          <cell r="C4359" t="str">
            <v>728.51</v>
          </cell>
          <cell r="E4359" t="str">
            <v>778.31</v>
          </cell>
        </row>
        <row r="4360">
          <cell r="C4360" t="str">
            <v>745.95</v>
          </cell>
          <cell r="E4360" t="str">
            <v>778.31</v>
          </cell>
        </row>
        <row r="4361">
          <cell r="C4361" t="str">
            <v>745.95</v>
          </cell>
          <cell r="E4361" t="str">
            <v>778.31</v>
          </cell>
        </row>
        <row r="4362">
          <cell r="C4362" t="str">
            <v>745.95</v>
          </cell>
          <cell r="E4362" t="str">
            <v>778.31</v>
          </cell>
        </row>
        <row r="4363">
          <cell r="C4363" t="str">
            <v>745.95</v>
          </cell>
          <cell r="E4363" t="str">
            <v>778.31</v>
          </cell>
        </row>
        <row r="4364">
          <cell r="C4364" t="str">
            <v>745.97</v>
          </cell>
          <cell r="E4364" t="str">
            <v>778.31</v>
          </cell>
        </row>
        <row r="4365">
          <cell r="C4365" t="str">
            <v>728.42</v>
          </cell>
          <cell r="E4365" t="str">
            <v>778.33</v>
          </cell>
        </row>
        <row r="4366">
          <cell r="C4366" t="str">
            <v>728.42</v>
          </cell>
          <cell r="E4366" t="str">
            <v>778.34</v>
          </cell>
        </row>
        <row r="4367">
          <cell r="C4367" t="str">
            <v>728.42</v>
          </cell>
          <cell r="E4367" t="str">
            <v>778.34</v>
          </cell>
        </row>
        <row r="4368">
          <cell r="C4368" t="str">
            <v>728.42</v>
          </cell>
          <cell r="E4368" t="str">
            <v>778.34</v>
          </cell>
        </row>
        <row r="4369">
          <cell r="C4369" t="str">
            <v>728.42</v>
          </cell>
          <cell r="E4369" t="str">
            <v>778.34</v>
          </cell>
        </row>
        <row r="4370">
          <cell r="C4370" t="str">
            <v>728.42</v>
          </cell>
          <cell r="E4370" t="str">
            <v>778.35</v>
          </cell>
        </row>
        <row r="4371">
          <cell r="C4371" t="str">
            <v>728.42</v>
          </cell>
          <cell r="E4371" t="str">
            <v>813.12</v>
          </cell>
        </row>
        <row r="4372">
          <cell r="C4372" t="str">
            <v>728.52</v>
          </cell>
          <cell r="E4372" t="str">
            <v>813.8</v>
          </cell>
        </row>
        <row r="4373">
          <cell r="C4373" t="str">
            <v>728.43</v>
          </cell>
          <cell r="E4373" t="str">
            <v>741.31</v>
          </cell>
        </row>
        <row r="4374">
          <cell r="C4374" t="str">
            <v>728.53</v>
          </cell>
          <cell r="E4374" t="str">
            <v>741.32</v>
          </cell>
        </row>
        <row r="4375">
          <cell r="C4375" t="str">
            <v>723.48</v>
          </cell>
          <cell r="E4375" t="str">
            <v>741.33</v>
          </cell>
        </row>
        <row r="4376">
          <cell r="C4376" t="str">
            <v>727.21</v>
          </cell>
          <cell r="E4376" t="str">
            <v>741.34</v>
          </cell>
        </row>
        <row r="4377">
          <cell r="C4377" t="str">
            <v>728.44</v>
          </cell>
          <cell r="E4377" t="str">
            <v>741.35</v>
          </cell>
        </row>
        <row r="4378">
          <cell r="C4378" t="str">
            <v>728.49</v>
          </cell>
          <cell r="E4378" t="str">
            <v>737.31</v>
          </cell>
        </row>
        <row r="4379">
          <cell r="C4379" t="str">
            <v>728.49</v>
          </cell>
          <cell r="E4379" t="str">
            <v>737.32</v>
          </cell>
        </row>
        <row r="4380">
          <cell r="C4380" t="str">
            <v>728.49</v>
          </cell>
          <cell r="E4380" t="str">
            <v>737.33</v>
          </cell>
        </row>
        <row r="4381">
          <cell r="C4381" t="str">
            <v>728.46</v>
          </cell>
          <cell r="E4381" t="str">
            <v>737.34</v>
          </cell>
        </row>
        <row r="4382">
          <cell r="C4382" t="str">
            <v>728.49</v>
          </cell>
          <cell r="E4382" t="str">
            <v>737.35</v>
          </cell>
        </row>
        <row r="4383">
          <cell r="C4383" t="str">
            <v>728.49</v>
          </cell>
          <cell r="E4383" t="str">
            <v>737.36</v>
          </cell>
        </row>
        <row r="4384">
          <cell r="C4384" t="str">
            <v>728.55</v>
          </cell>
          <cell r="E4384" t="str">
            <v>737.37</v>
          </cell>
        </row>
        <row r="4385">
          <cell r="C4385" t="str">
            <v>749.11</v>
          </cell>
          <cell r="E4385" t="str">
            <v>737.39</v>
          </cell>
        </row>
        <row r="4386">
          <cell r="C4386" t="str">
            <v>749.12</v>
          </cell>
          <cell r="E4386" t="str">
            <v>775.81</v>
          </cell>
        </row>
        <row r="4387">
          <cell r="C4387" t="str">
            <v>749.13</v>
          </cell>
          <cell r="E4387" t="str">
            <v>775.82</v>
          </cell>
        </row>
        <row r="4388">
          <cell r="C4388" t="str">
            <v>749.14</v>
          </cell>
          <cell r="E4388" t="str">
            <v>775.82</v>
          </cell>
        </row>
        <row r="4389">
          <cell r="C4389" t="str">
            <v>749.15</v>
          </cell>
          <cell r="E4389" t="str">
            <v>775.83</v>
          </cell>
        </row>
        <row r="4390">
          <cell r="C4390" t="str">
            <v>749.16</v>
          </cell>
          <cell r="E4390" t="str">
            <v>775.83</v>
          </cell>
        </row>
        <row r="4391">
          <cell r="C4391" t="str">
            <v>749.17</v>
          </cell>
          <cell r="E4391" t="str">
            <v>775.83</v>
          </cell>
        </row>
        <row r="4392">
          <cell r="C4392" t="str">
            <v>749.18</v>
          </cell>
          <cell r="E4392" t="str">
            <v>775.84</v>
          </cell>
        </row>
        <row r="4393">
          <cell r="C4393" t="str">
            <v>749.19</v>
          </cell>
          <cell r="E4393" t="str">
            <v>775.86</v>
          </cell>
        </row>
        <row r="4394">
          <cell r="C4394" t="str">
            <v>747.1</v>
          </cell>
          <cell r="E4394" t="str">
            <v>775.86</v>
          </cell>
        </row>
        <row r="4395">
          <cell r="C4395" t="str">
            <v>747.2</v>
          </cell>
          <cell r="E4395" t="str">
            <v>775.87</v>
          </cell>
        </row>
        <row r="4396">
          <cell r="C4396" t="str">
            <v>747.3</v>
          </cell>
          <cell r="E4396" t="str">
            <v>775.87</v>
          </cell>
        </row>
        <row r="4397">
          <cell r="C4397" t="str">
            <v>747.4</v>
          </cell>
          <cell r="E4397" t="str">
            <v>775.87</v>
          </cell>
        </row>
        <row r="4398">
          <cell r="C4398" t="str">
            <v>747.8</v>
          </cell>
          <cell r="E4398" t="str">
            <v>775.88</v>
          </cell>
        </row>
        <row r="4399">
          <cell r="C4399" t="str">
            <v>747.9</v>
          </cell>
          <cell r="E4399" t="str">
            <v>775.89</v>
          </cell>
        </row>
        <row r="4400">
          <cell r="C4400" t="str">
            <v>746.1</v>
          </cell>
          <cell r="E4400" t="str">
            <v>764.11</v>
          </cell>
        </row>
        <row r="4401">
          <cell r="C4401" t="str">
            <v>746.2</v>
          </cell>
          <cell r="E4401" t="str">
            <v>764.11</v>
          </cell>
        </row>
        <row r="4402">
          <cell r="C4402" t="str">
            <v>746.3</v>
          </cell>
          <cell r="E4402" t="str">
            <v>764.11</v>
          </cell>
        </row>
        <row r="4403">
          <cell r="C4403" t="str">
            <v>746.4</v>
          </cell>
          <cell r="E4403" t="str">
            <v>764.12</v>
          </cell>
        </row>
        <row r="4404">
          <cell r="C4404" t="str">
            <v>746.5</v>
          </cell>
          <cell r="E4404" t="str">
            <v>764.12</v>
          </cell>
        </row>
        <row r="4405">
          <cell r="C4405" t="str">
            <v>746.8</v>
          </cell>
          <cell r="E4405" t="str">
            <v>764.12</v>
          </cell>
        </row>
        <row r="4406">
          <cell r="C4406" t="str">
            <v>746.91</v>
          </cell>
          <cell r="E4406" t="str">
            <v>764.18</v>
          </cell>
        </row>
        <row r="4407">
          <cell r="C4407" t="str">
            <v>746.99</v>
          </cell>
          <cell r="E4407" t="str">
            <v>764.21</v>
          </cell>
        </row>
        <row r="4408">
          <cell r="C4408" t="str">
            <v>748.1</v>
          </cell>
          <cell r="E4408" t="str">
            <v>764.22</v>
          </cell>
        </row>
        <row r="4409">
          <cell r="C4409" t="str">
            <v>748.21</v>
          </cell>
          <cell r="E4409" t="str">
            <v>764.22</v>
          </cell>
        </row>
        <row r="4410">
          <cell r="C4410" t="str">
            <v>748.22</v>
          </cell>
          <cell r="E4410" t="str">
            <v>764.23</v>
          </cell>
        </row>
        <row r="4411">
          <cell r="C4411" t="str">
            <v>748.4</v>
          </cell>
          <cell r="E4411" t="str">
            <v>764.24</v>
          </cell>
        </row>
        <row r="4412">
          <cell r="C4412" t="str">
            <v>748.5</v>
          </cell>
          <cell r="E4412" t="str">
            <v>764.25</v>
          </cell>
        </row>
        <row r="4413">
          <cell r="C4413" t="str">
            <v>748.6</v>
          </cell>
          <cell r="E4413" t="str">
            <v>764.26</v>
          </cell>
        </row>
        <row r="4414">
          <cell r="C4414" t="str">
            <v>748.9</v>
          </cell>
          <cell r="E4414" t="str">
            <v>764.92</v>
          </cell>
        </row>
        <row r="4415">
          <cell r="C4415" t="str">
            <v>749.2</v>
          </cell>
          <cell r="E4415" t="str">
            <v>763.31</v>
          </cell>
        </row>
        <row r="4416">
          <cell r="C4416" t="str">
            <v>749.99</v>
          </cell>
          <cell r="E4416" t="str">
            <v>763.35</v>
          </cell>
        </row>
        <row r="4417">
          <cell r="C4417" t="str">
            <v>749.2</v>
          </cell>
          <cell r="E4417" t="str">
            <v>763.36</v>
          </cell>
        </row>
        <row r="4418">
          <cell r="C4418" t="str">
            <v>749.91</v>
          </cell>
          <cell r="E4418" t="str">
            <v>763.39</v>
          </cell>
        </row>
        <row r="4419">
          <cell r="C4419" t="str">
            <v>749.99</v>
          </cell>
          <cell r="E4419" t="str">
            <v>763.39</v>
          </cell>
        </row>
        <row r="4420">
          <cell r="C4420" t="str">
            <v>716.1</v>
          </cell>
          <cell r="E4420" t="str">
            <v>763.81</v>
          </cell>
        </row>
        <row r="4421">
          <cell r="C4421" t="str">
            <v>716.31</v>
          </cell>
          <cell r="E4421" t="str">
            <v>763.84</v>
          </cell>
        </row>
        <row r="4422">
          <cell r="C4422" t="str">
            <v>716.2</v>
          </cell>
          <cell r="E4422" t="str">
            <v>764.99</v>
          </cell>
        </row>
        <row r="4423">
          <cell r="C4423" t="str">
            <v>716.2</v>
          </cell>
          <cell r="E4423" t="str">
            <v>764.99</v>
          </cell>
        </row>
        <row r="4424">
          <cell r="C4424" t="str">
            <v>716.2</v>
          </cell>
          <cell r="E4424" t="str">
            <v>898.42</v>
          </cell>
        </row>
        <row r="4425">
          <cell r="C4425" t="str">
            <v>716.2</v>
          </cell>
          <cell r="E4425" t="str">
            <v>898.42</v>
          </cell>
        </row>
        <row r="4426">
          <cell r="C4426" t="str">
            <v>716.31</v>
          </cell>
          <cell r="E4426" t="str">
            <v>898.44</v>
          </cell>
        </row>
        <row r="4427">
          <cell r="C4427" t="str">
            <v>716.31</v>
          </cell>
          <cell r="E4427" t="str">
            <v>898.46</v>
          </cell>
        </row>
        <row r="4428">
          <cell r="C4428" t="str">
            <v>716.31</v>
          </cell>
          <cell r="E4428" t="str">
            <v>898.46</v>
          </cell>
        </row>
        <row r="4429">
          <cell r="C4429" t="str">
            <v>716.31</v>
          </cell>
          <cell r="E4429" t="str">
            <v>898.46</v>
          </cell>
        </row>
        <row r="4430">
          <cell r="C4430" t="str">
            <v>716.32</v>
          </cell>
          <cell r="E4430" t="str">
            <v>898.49</v>
          </cell>
        </row>
        <row r="4431">
          <cell r="C4431" t="str">
            <v>716.32</v>
          </cell>
          <cell r="E4431" t="str">
            <v>764.31</v>
          </cell>
        </row>
        <row r="4432">
          <cell r="C4432" t="str">
            <v>716.32</v>
          </cell>
          <cell r="E4432" t="str">
            <v>764.32</v>
          </cell>
        </row>
        <row r="4433">
          <cell r="C4433" t="str">
            <v>716.32</v>
          </cell>
          <cell r="E4433" t="str">
            <v>764.84</v>
          </cell>
        </row>
        <row r="4434">
          <cell r="C4434" t="str">
            <v>716.51</v>
          </cell>
          <cell r="E4434" t="str">
            <v>764.83</v>
          </cell>
        </row>
        <row r="4435">
          <cell r="C4435" t="str">
            <v>716.51</v>
          </cell>
          <cell r="E4435" t="str">
            <v>764.83</v>
          </cell>
        </row>
        <row r="4436">
          <cell r="C4436" t="str">
            <v>716.51</v>
          </cell>
          <cell r="E4436" t="str">
            <v>764.83</v>
          </cell>
        </row>
        <row r="4437">
          <cell r="C4437" t="str">
            <v>716.51</v>
          </cell>
          <cell r="E4437" t="str">
            <v>762.21</v>
          </cell>
        </row>
        <row r="4438">
          <cell r="C4438" t="str">
            <v>716.52</v>
          </cell>
          <cell r="E4438" t="str">
            <v>762.21</v>
          </cell>
        </row>
        <row r="4439">
          <cell r="C4439" t="str">
            <v>716.52</v>
          </cell>
          <cell r="E4439" t="str">
            <v>762.22</v>
          </cell>
        </row>
        <row r="4440">
          <cell r="C4440" t="str">
            <v>716.4</v>
          </cell>
          <cell r="E4440" t="str">
            <v>762.11</v>
          </cell>
        </row>
        <row r="4441">
          <cell r="C4441" t="str">
            <v>716.9</v>
          </cell>
          <cell r="E4441" t="str">
            <v>762.12</v>
          </cell>
        </row>
        <row r="4442">
          <cell r="C4442" t="str">
            <v>771.23</v>
          </cell>
          <cell r="E4442" t="str">
            <v>762.81</v>
          </cell>
        </row>
        <row r="4443">
          <cell r="C4443" t="str">
            <v>771.11</v>
          </cell>
          <cell r="E4443" t="str">
            <v>762.82</v>
          </cell>
        </row>
        <row r="4444">
          <cell r="C4444" t="str">
            <v>771.11</v>
          </cell>
          <cell r="E4444" t="str">
            <v>762.89</v>
          </cell>
        </row>
        <row r="4445">
          <cell r="C4445" t="str">
            <v>771.11</v>
          </cell>
          <cell r="E4445" t="str">
            <v>761.3</v>
          </cell>
        </row>
        <row r="4446">
          <cell r="C4446" t="str">
            <v>771.19</v>
          </cell>
          <cell r="E4446" t="str">
            <v>761.3</v>
          </cell>
        </row>
        <row r="4447">
          <cell r="C4447" t="str">
            <v>771.19</v>
          </cell>
          <cell r="E4447" t="str">
            <v>761.4</v>
          </cell>
        </row>
        <row r="4448">
          <cell r="C4448" t="str">
            <v>771.19</v>
          </cell>
          <cell r="E4448" t="str">
            <v>761.4</v>
          </cell>
        </row>
        <row r="4449">
          <cell r="C4449" t="str">
            <v>771.19</v>
          </cell>
          <cell r="E4449" t="str">
            <v>761.5</v>
          </cell>
        </row>
        <row r="4450">
          <cell r="C4450" t="str">
            <v>771.21</v>
          </cell>
          <cell r="E4450" t="str">
            <v>761.5</v>
          </cell>
        </row>
        <row r="4451">
          <cell r="C4451" t="str">
            <v>771.25</v>
          </cell>
          <cell r="E4451" t="str">
            <v>761.6</v>
          </cell>
        </row>
        <row r="4452">
          <cell r="C4452" t="str">
            <v>771.29</v>
          </cell>
          <cell r="E4452" t="str">
            <v>761.6</v>
          </cell>
        </row>
        <row r="4453">
          <cell r="C4453" t="str">
            <v>778.81</v>
          </cell>
          <cell r="E4453" t="str">
            <v>761.6</v>
          </cell>
        </row>
        <row r="4454">
          <cell r="C4454" t="str">
            <v>778.81</v>
          </cell>
          <cell r="E4454" t="str">
            <v>764.93</v>
          </cell>
        </row>
        <row r="4455">
          <cell r="C4455" t="str">
            <v>778.81</v>
          </cell>
          <cell r="E4455" t="str">
            <v>764.93</v>
          </cell>
        </row>
        <row r="4456">
          <cell r="C4456" t="str">
            <v>778.81</v>
          </cell>
          <cell r="E4456" t="str">
            <v>778.82</v>
          </cell>
        </row>
        <row r="4457">
          <cell r="C4457" t="str">
            <v>778.81</v>
          </cell>
          <cell r="E4457" t="str">
            <v>778.82</v>
          </cell>
        </row>
        <row r="4458">
          <cell r="C4458" t="str">
            <v>778.11</v>
          </cell>
          <cell r="E4458" t="str">
            <v>778.83</v>
          </cell>
        </row>
        <row r="4459">
          <cell r="C4459" t="str">
            <v>778.11</v>
          </cell>
          <cell r="E4459" t="str">
            <v>778.84</v>
          </cell>
        </row>
        <row r="4460">
          <cell r="C4460" t="str">
            <v>778.11</v>
          </cell>
          <cell r="E4460" t="str">
            <v>778.84</v>
          </cell>
        </row>
        <row r="4461">
          <cell r="C4461" t="str">
            <v>778.11</v>
          </cell>
          <cell r="E4461" t="str">
            <v>778.84</v>
          </cell>
        </row>
        <row r="4462">
          <cell r="C4462" t="str">
            <v>778.11</v>
          </cell>
          <cell r="E4462" t="str">
            <v>778.85</v>
          </cell>
        </row>
        <row r="4463">
          <cell r="C4463" t="str">
            <v>778.11</v>
          </cell>
          <cell r="E4463" t="str">
            <v>778.61</v>
          </cell>
        </row>
        <row r="4464">
          <cell r="C4464" t="str">
            <v>778.17</v>
          </cell>
          <cell r="E4464" t="str">
            <v>778.62</v>
          </cell>
        </row>
        <row r="4465">
          <cell r="C4465" t="str">
            <v>778.12</v>
          </cell>
          <cell r="E4465" t="str">
            <v>778.63</v>
          </cell>
        </row>
        <row r="4466">
          <cell r="C4466" t="str">
            <v>778.12</v>
          </cell>
          <cell r="E4466" t="str">
            <v>778.64</v>
          </cell>
        </row>
        <row r="4467">
          <cell r="C4467" t="str">
            <v>778.12</v>
          </cell>
          <cell r="E4467" t="str">
            <v>778.65</v>
          </cell>
        </row>
        <row r="4468">
          <cell r="C4468" t="str">
            <v>778.12</v>
          </cell>
          <cell r="E4468" t="str">
            <v>778.66</v>
          </cell>
        </row>
        <row r="4469">
          <cell r="C4469" t="str">
            <v>778.12</v>
          </cell>
          <cell r="E4469" t="str">
            <v>778.67</v>
          </cell>
        </row>
        <row r="4470">
          <cell r="C4470" t="str">
            <v>778.19</v>
          </cell>
          <cell r="E4470" t="str">
            <v>778.68</v>
          </cell>
        </row>
        <row r="4471">
          <cell r="C4471" t="str">
            <v>775.71</v>
          </cell>
          <cell r="E4471" t="str">
            <v>778.69</v>
          </cell>
        </row>
        <row r="4472">
          <cell r="C4472" t="str">
            <v>775.71</v>
          </cell>
          <cell r="E4472" t="str">
            <v>772.31</v>
          </cell>
        </row>
        <row r="4473">
          <cell r="C4473" t="str">
            <v>775.73</v>
          </cell>
          <cell r="E4473" t="str">
            <v>772.32</v>
          </cell>
        </row>
        <row r="4474">
          <cell r="C4474" t="str">
            <v>775.72</v>
          </cell>
          <cell r="E4474" t="str">
            <v>772.32</v>
          </cell>
        </row>
        <row r="4475">
          <cell r="C4475" t="str">
            <v>775.73</v>
          </cell>
          <cell r="E4475" t="str">
            <v>772.33</v>
          </cell>
        </row>
        <row r="4476">
          <cell r="C4476" t="str">
            <v>775.79</v>
          </cell>
          <cell r="E4476" t="str">
            <v>772.33</v>
          </cell>
        </row>
        <row r="4477">
          <cell r="C4477" t="str">
            <v>775.41</v>
          </cell>
          <cell r="E4477" t="str">
            <v>772.35</v>
          </cell>
        </row>
        <row r="4478">
          <cell r="C4478" t="str">
            <v>775.42</v>
          </cell>
          <cell r="E4478" t="str">
            <v>772.38</v>
          </cell>
        </row>
        <row r="4479">
          <cell r="C4479" t="str">
            <v>775.73</v>
          </cell>
          <cell r="E4479" t="str">
            <v>772.2</v>
          </cell>
        </row>
        <row r="4480">
          <cell r="C4480" t="str">
            <v>775.49</v>
          </cell>
          <cell r="E4480" t="str">
            <v>772.41</v>
          </cell>
        </row>
        <row r="4481">
          <cell r="C4481" t="str">
            <v>778.31</v>
          </cell>
          <cell r="E4481" t="str">
            <v>772.42</v>
          </cell>
        </row>
        <row r="4482">
          <cell r="C4482" t="str">
            <v>778.31</v>
          </cell>
          <cell r="E4482" t="str">
            <v>772.43</v>
          </cell>
        </row>
        <row r="4483">
          <cell r="C4483" t="str">
            <v>778.31</v>
          </cell>
          <cell r="E4483" t="str">
            <v>772.44</v>
          </cell>
        </row>
        <row r="4484">
          <cell r="C4484" t="str">
            <v>778.31</v>
          </cell>
          <cell r="E4484" t="str">
            <v>772.45</v>
          </cell>
        </row>
        <row r="4485">
          <cell r="C4485" t="str">
            <v>778.31</v>
          </cell>
          <cell r="E4485" t="str">
            <v>772.49</v>
          </cell>
        </row>
        <row r="4486">
          <cell r="C4486" t="str">
            <v>778.31</v>
          </cell>
          <cell r="E4486" t="str">
            <v>772.51</v>
          </cell>
        </row>
        <row r="4487">
          <cell r="C4487" t="str">
            <v>778.33</v>
          </cell>
          <cell r="E4487" t="str">
            <v>772.52</v>
          </cell>
        </row>
        <row r="4488">
          <cell r="C4488" t="str">
            <v>778.34</v>
          </cell>
          <cell r="E4488" t="str">
            <v>772.53</v>
          </cell>
        </row>
        <row r="4489">
          <cell r="C4489" t="str">
            <v>778.34</v>
          </cell>
          <cell r="E4489" t="str">
            <v>772.54</v>
          </cell>
        </row>
        <row r="4490">
          <cell r="C4490" t="str">
            <v>778.34</v>
          </cell>
          <cell r="E4490" t="str">
            <v>772.54</v>
          </cell>
        </row>
        <row r="4491">
          <cell r="C4491" t="str">
            <v>778.34</v>
          </cell>
          <cell r="E4491" t="str">
            <v>772.55</v>
          </cell>
        </row>
        <row r="4492">
          <cell r="C4492" t="str">
            <v>778.35</v>
          </cell>
          <cell r="E4492" t="str">
            <v>772.57</v>
          </cell>
        </row>
        <row r="4493">
          <cell r="C4493" t="str">
            <v>813.12</v>
          </cell>
          <cell r="E4493" t="str">
            <v>772.58</v>
          </cell>
        </row>
        <row r="4494">
          <cell r="C4494" t="str">
            <v>813.8</v>
          </cell>
          <cell r="E4494" t="str">
            <v>772.56</v>
          </cell>
        </row>
        <row r="4495">
          <cell r="C4495" t="str">
            <v>741.31</v>
          </cell>
          <cell r="E4495" t="str">
            <v>772.59</v>
          </cell>
        </row>
        <row r="4496">
          <cell r="C4496" t="str">
            <v>741.32</v>
          </cell>
          <cell r="E4496" t="str">
            <v>772.61</v>
          </cell>
        </row>
        <row r="4497">
          <cell r="C4497" t="str">
            <v>741.33</v>
          </cell>
          <cell r="E4497" t="str">
            <v>772.62</v>
          </cell>
        </row>
        <row r="4498">
          <cell r="C4498" t="str">
            <v>741.34</v>
          </cell>
          <cell r="E4498" t="str">
            <v>772.81</v>
          </cell>
        </row>
        <row r="4499">
          <cell r="C4499" t="str">
            <v>741.35</v>
          </cell>
          <cell r="E4499" t="str">
            <v>772.82</v>
          </cell>
        </row>
        <row r="4500">
          <cell r="C4500" t="str">
            <v>737.31</v>
          </cell>
          <cell r="E4500" t="str">
            <v>778.23</v>
          </cell>
        </row>
        <row r="4501">
          <cell r="C4501" t="str">
            <v>737.32</v>
          </cell>
          <cell r="E4501" t="str">
            <v>778.21</v>
          </cell>
        </row>
        <row r="4502">
          <cell r="C4502" t="str">
            <v>737.33</v>
          </cell>
          <cell r="E4502" t="str">
            <v>778.21</v>
          </cell>
        </row>
        <row r="4503">
          <cell r="C4503" t="str">
            <v>737.34</v>
          </cell>
          <cell r="E4503" t="str">
            <v>778.21</v>
          </cell>
        </row>
        <row r="4504">
          <cell r="C4504" t="str">
            <v>737.35</v>
          </cell>
          <cell r="E4504" t="str">
            <v>778.22</v>
          </cell>
        </row>
        <row r="4505">
          <cell r="C4505" t="str">
            <v>737.36</v>
          </cell>
          <cell r="E4505" t="str">
            <v>778.22</v>
          </cell>
        </row>
        <row r="4506">
          <cell r="C4506" t="str">
            <v>737.37</v>
          </cell>
          <cell r="E4506" t="str">
            <v>778.22</v>
          </cell>
        </row>
        <row r="4507">
          <cell r="C4507" t="str">
            <v>737.39</v>
          </cell>
          <cell r="E4507" t="str">
            <v>778.24</v>
          </cell>
        </row>
        <row r="4508">
          <cell r="C4508" t="str">
            <v>775.81</v>
          </cell>
          <cell r="E4508" t="str">
            <v>778.24</v>
          </cell>
        </row>
        <row r="4509">
          <cell r="C4509" t="str">
            <v>775.82</v>
          </cell>
          <cell r="E4509" t="str">
            <v>778.29</v>
          </cell>
        </row>
        <row r="4510">
          <cell r="C4510" t="str">
            <v>775.82</v>
          </cell>
          <cell r="E4510" t="str">
            <v>776.11</v>
          </cell>
        </row>
        <row r="4511">
          <cell r="C4511" t="str">
            <v>775.83</v>
          </cell>
          <cell r="E4511" t="str">
            <v>776.12</v>
          </cell>
        </row>
        <row r="4512">
          <cell r="C4512" t="str">
            <v>775.83</v>
          </cell>
          <cell r="E4512" t="str">
            <v>776.21</v>
          </cell>
        </row>
        <row r="4513">
          <cell r="C4513" t="str">
            <v>775.83</v>
          </cell>
          <cell r="E4513" t="str">
            <v>776.23</v>
          </cell>
        </row>
        <row r="4514">
          <cell r="C4514" t="str">
            <v>775.84</v>
          </cell>
          <cell r="E4514" t="str">
            <v>776.23</v>
          </cell>
        </row>
        <row r="4515">
          <cell r="C4515" t="str">
            <v>775.86</v>
          </cell>
          <cell r="E4515" t="str">
            <v>776.23</v>
          </cell>
        </row>
        <row r="4516">
          <cell r="C4516" t="str">
            <v>775.86</v>
          </cell>
          <cell r="E4516" t="str">
            <v>776.25</v>
          </cell>
        </row>
        <row r="4517">
          <cell r="C4517" t="str">
            <v>775.87</v>
          </cell>
          <cell r="E4517" t="str">
            <v>776.25</v>
          </cell>
        </row>
        <row r="4518">
          <cell r="C4518" t="str">
            <v>775.87</v>
          </cell>
          <cell r="E4518" t="str">
            <v>776.25</v>
          </cell>
        </row>
        <row r="4519">
          <cell r="C4519" t="str">
            <v>775.87</v>
          </cell>
          <cell r="E4519" t="str">
            <v>776.27</v>
          </cell>
        </row>
        <row r="4520">
          <cell r="C4520" t="str">
            <v>775.88</v>
          </cell>
          <cell r="E4520" t="str">
            <v>776.27</v>
          </cell>
        </row>
        <row r="4521">
          <cell r="C4521" t="str">
            <v>775.89</v>
          </cell>
          <cell r="E4521" t="str">
            <v>776.29</v>
          </cell>
        </row>
        <row r="4522">
          <cell r="C4522" t="str">
            <v>764.11</v>
          </cell>
          <cell r="E4522" t="str">
            <v>776.29</v>
          </cell>
        </row>
        <row r="4523">
          <cell r="C4523" t="str">
            <v>764.11</v>
          </cell>
          <cell r="E4523" t="str">
            <v>776.31</v>
          </cell>
        </row>
        <row r="4524">
          <cell r="C4524" t="str">
            <v>764.19</v>
          </cell>
          <cell r="E4524" t="str">
            <v>776.32</v>
          </cell>
        </row>
        <row r="4525">
          <cell r="C4525" t="str">
            <v>764.13</v>
          </cell>
          <cell r="E4525" t="str">
            <v>776.33</v>
          </cell>
        </row>
        <row r="4526">
          <cell r="C4526" t="str">
            <v>764.15</v>
          </cell>
          <cell r="E4526" t="str">
            <v>776.35</v>
          </cell>
        </row>
        <row r="4527">
          <cell r="C4527" t="str">
            <v>764.17</v>
          </cell>
          <cell r="E4527" t="str">
            <v>776.37</v>
          </cell>
        </row>
        <row r="4528">
          <cell r="C4528" t="str">
            <v>764.19</v>
          </cell>
          <cell r="E4528" t="str">
            <v>776.39</v>
          </cell>
        </row>
        <row r="4529">
          <cell r="C4529" t="str">
            <v>764.91</v>
          </cell>
          <cell r="E4529" t="str">
            <v>776.81</v>
          </cell>
        </row>
        <row r="4530">
          <cell r="C4530" t="str">
            <v>764.21</v>
          </cell>
          <cell r="E4530" t="str">
            <v>776.88</v>
          </cell>
        </row>
        <row r="4531">
          <cell r="C4531" t="str">
            <v>764.22</v>
          </cell>
          <cell r="E4531" t="str">
            <v>776.42</v>
          </cell>
        </row>
        <row r="4532">
          <cell r="C4532" t="str">
            <v>764.22</v>
          </cell>
          <cell r="E4532" t="str">
            <v>776.44</v>
          </cell>
        </row>
        <row r="4533">
          <cell r="C4533" t="str">
            <v>764.23</v>
          </cell>
          <cell r="E4533" t="str">
            <v>776.46</v>
          </cell>
        </row>
        <row r="4534">
          <cell r="C4534" t="str">
            <v>764.24</v>
          </cell>
          <cell r="E4534" t="str">
            <v>776.49</v>
          </cell>
        </row>
        <row r="4535">
          <cell r="C4535" t="str">
            <v>764.25</v>
          </cell>
          <cell r="E4535" t="str">
            <v>776.89</v>
          </cell>
        </row>
        <row r="4536">
          <cell r="C4536" t="str">
            <v>764.26</v>
          </cell>
          <cell r="E4536" t="str">
            <v>778.71</v>
          </cell>
        </row>
        <row r="4537">
          <cell r="C4537" t="str">
            <v>764.92</v>
          </cell>
          <cell r="E4537" t="str">
            <v>778.78</v>
          </cell>
        </row>
        <row r="4538">
          <cell r="C4538" t="str">
            <v>763.31</v>
          </cell>
          <cell r="E4538" t="str">
            <v>778.78</v>
          </cell>
        </row>
        <row r="4539">
          <cell r="C4539" t="str">
            <v>763.33</v>
          </cell>
          <cell r="E4539" t="str">
            <v>778.78</v>
          </cell>
        </row>
        <row r="4540">
          <cell r="C4540" t="str">
            <v>763.33</v>
          </cell>
          <cell r="E4540" t="str">
            <v>778.79</v>
          </cell>
        </row>
        <row r="4541">
          <cell r="C4541" t="str">
            <v>763.35</v>
          </cell>
          <cell r="E4541" t="str">
            <v>773.11</v>
          </cell>
        </row>
        <row r="4542">
          <cell r="C4542" t="str">
            <v>763.35</v>
          </cell>
          <cell r="E4542" t="str">
            <v>773.11</v>
          </cell>
        </row>
        <row r="4543">
          <cell r="C4543" t="str">
            <v>763.82</v>
          </cell>
          <cell r="E4543" t="str">
            <v>773.12</v>
          </cell>
        </row>
        <row r="4544">
          <cell r="C4544" t="str">
            <v>763.83</v>
          </cell>
          <cell r="E4544" t="str">
            <v>773.13</v>
          </cell>
        </row>
        <row r="4545">
          <cell r="C4545" t="str">
            <v>763.83</v>
          </cell>
          <cell r="E4545" t="str">
            <v>773.16</v>
          </cell>
        </row>
        <row r="4546">
          <cell r="C4546" t="str">
            <v>763.83</v>
          </cell>
          <cell r="E4546" t="str">
            <v>773.16</v>
          </cell>
        </row>
        <row r="4547">
          <cell r="C4547" t="str">
            <v>763.84</v>
          </cell>
          <cell r="E4547" t="str">
            <v>773.17</v>
          </cell>
        </row>
        <row r="4548">
          <cell r="C4548" t="str">
            <v>763.84</v>
          </cell>
          <cell r="E4548" t="str">
            <v>773.18</v>
          </cell>
        </row>
        <row r="4549">
          <cell r="C4549" t="str">
            <v>763.84</v>
          </cell>
          <cell r="E4549" t="str">
            <v>778.86</v>
          </cell>
        </row>
        <row r="4550">
          <cell r="C4550" t="str">
            <v>763.84</v>
          </cell>
          <cell r="E4550" t="str">
            <v>778.86</v>
          </cell>
        </row>
        <row r="4551">
          <cell r="C4551" t="str">
            <v>763.84</v>
          </cell>
          <cell r="E4551" t="str">
            <v>778.86</v>
          </cell>
        </row>
        <row r="4552">
          <cell r="C4552" t="str">
            <v>763.84</v>
          </cell>
          <cell r="E4552" t="str">
            <v>778.86</v>
          </cell>
        </row>
        <row r="4553">
          <cell r="C4553" t="str">
            <v>763.81</v>
          </cell>
          <cell r="E4553" t="str">
            <v>773.22</v>
          </cell>
        </row>
        <row r="4554">
          <cell r="C4554" t="str">
            <v>763.81</v>
          </cell>
          <cell r="E4554" t="str">
            <v>773.23</v>
          </cell>
        </row>
        <row r="4555">
          <cell r="C4555" t="str">
            <v>764.99</v>
          </cell>
          <cell r="E4555" t="str">
            <v>773.24</v>
          </cell>
        </row>
        <row r="4556">
          <cell r="C4556" t="str">
            <v>764.99</v>
          </cell>
          <cell r="E4556" t="str">
            <v>773.26</v>
          </cell>
        </row>
        <row r="4557">
          <cell r="C4557" t="str">
            <v>898.41</v>
          </cell>
          <cell r="E4557" t="str">
            <v>773.28</v>
          </cell>
        </row>
        <row r="4558">
          <cell r="C4558" t="str">
            <v>898.43</v>
          </cell>
          <cell r="E4558" t="str">
            <v>773.29</v>
          </cell>
        </row>
        <row r="4559">
          <cell r="C4559" t="str">
            <v>898.45</v>
          </cell>
          <cell r="E4559" t="str">
            <v>778.13</v>
          </cell>
        </row>
        <row r="4560">
          <cell r="C4560" t="str">
            <v>898.51</v>
          </cell>
          <cell r="E4560" t="str">
            <v>778.13</v>
          </cell>
        </row>
        <row r="4561">
          <cell r="C4561" t="str">
            <v>898.59</v>
          </cell>
          <cell r="E4561" t="str">
            <v>791.11</v>
          </cell>
        </row>
        <row r="4562">
          <cell r="C4562" t="str">
            <v>898.59</v>
          </cell>
          <cell r="E4562" t="str">
            <v>791.15</v>
          </cell>
        </row>
        <row r="4563">
          <cell r="C4563" t="str">
            <v>898.71</v>
          </cell>
          <cell r="E4563" t="str">
            <v>791.21</v>
          </cell>
        </row>
        <row r="4564">
          <cell r="C4564" t="str">
            <v>898.79</v>
          </cell>
          <cell r="E4564" t="str">
            <v>791.29</v>
          </cell>
        </row>
        <row r="4565">
          <cell r="C4565" t="str">
            <v>898.79</v>
          </cell>
          <cell r="E4565" t="str">
            <v>791.6</v>
          </cell>
        </row>
        <row r="4566">
          <cell r="C4566" t="str">
            <v>898.79</v>
          </cell>
          <cell r="E4566" t="str">
            <v>791.6</v>
          </cell>
        </row>
        <row r="4567">
          <cell r="C4567" t="str">
            <v>898.6</v>
          </cell>
          <cell r="E4567" t="str">
            <v>791.81</v>
          </cell>
        </row>
        <row r="4568">
          <cell r="C4568" t="str">
            <v>898.61</v>
          </cell>
          <cell r="E4568" t="str">
            <v>791.7</v>
          </cell>
        </row>
        <row r="4569">
          <cell r="C4569" t="str">
            <v>898.65</v>
          </cell>
          <cell r="E4569" t="str">
            <v>791.82</v>
          </cell>
        </row>
        <row r="4570">
          <cell r="C4570" t="str">
            <v>898.67</v>
          </cell>
          <cell r="E4570" t="str">
            <v>791.82</v>
          </cell>
        </row>
        <row r="4571">
          <cell r="C4571" t="str">
            <v>898.79</v>
          </cell>
          <cell r="E4571" t="str">
            <v>791.82</v>
          </cell>
        </row>
        <row r="4572">
          <cell r="C4572" t="str">
            <v>898.79</v>
          </cell>
          <cell r="E4572" t="str">
            <v>791.82</v>
          </cell>
        </row>
        <row r="4573">
          <cell r="C4573" t="str">
            <v>898.79</v>
          </cell>
          <cell r="E4573" t="str">
            <v>791.82</v>
          </cell>
        </row>
        <row r="4574">
          <cell r="C4574" t="str">
            <v>764.31</v>
          </cell>
          <cell r="E4574" t="str">
            <v>791.99</v>
          </cell>
        </row>
        <row r="4575">
          <cell r="C4575" t="str">
            <v>764.32</v>
          </cell>
          <cell r="E4575" t="str">
            <v>791.99</v>
          </cell>
        </row>
        <row r="4576">
          <cell r="C4576" t="str">
            <v>764.82</v>
          </cell>
          <cell r="E4576" t="str">
            <v>791.99</v>
          </cell>
        </row>
        <row r="4577">
          <cell r="C4577" t="str">
            <v>763.81</v>
          </cell>
          <cell r="E4577" t="str">
            <v>791.99</v>
          </cell>
        </row>
        <row r="4578">
          <cell r="C4578" t="str">
            <v>764.83</v>
          </cell>
          <cell r="E4578" t="str">
            <v>791.99</v>
          </cell>
        </row>
        <row r="4579">
          <cell r="C4579" t="str">
            <v>764.83</v>
          </cell>
          <cell r="E4579" t="str">
            <v>791.99</v>
          </cell>
        </row>
        <row r="4580">
          <cell r="C4580" t="str">
            <v>764.83</v>
          </cell>
          <cell r="E4580" t="str">
            <v>791.99</v>
          </cell>
        </row>
        <row r="4581">
          <cell r="C4581" t="str">
            <v>762.21</v>
          </cell>
          <cell r="E4581" t="str">
            <v>791.99</v>
          </cell>
        </row>
        <row r="4582">
          <cell r="C4582" t="str">
            <v>762.21</v>
          </cell>
          <cell r="E4582" t="str">
            <v>791.91</v>
          </cell>
        </row>
        <row r="4583">
          <cell r="C4583" t="str">
            <v>762.22</v>
          </cell>
          <cell r="E4583" t="str">
            <v>786.3</v>
          </cell>
        </row>
        <row r="4584">
          <cell r="C4584" t="str">
            <v>762.11</v>
          </cell>
          <cell r="E4584" t="str">
            <v>722.41</v>
          </cell>
        </row>
        <row r="4585">
          <cell r="C4585" t="str">
            <v>762.12</v>
          </cell>
          <cell r="E4585" t="str">
            <v>783.2</v>
          </cell>
        </row>
        <row r="4586">
          <cell r="C4586" t="str">
            <v>762.81</v>
          </cell>
          <cell r="E4586" t="str">
            <v>722.3</v>
          </cell>
        </row>
        <row r="4587">
          <cell r="C4587" t="str">
            <v>762.82</v>
          </cell>
          <cell r="E4587" t="str">
            <v>722.49</v>
          </cell>
        </row>
        <row r="4588">
          <cell r="C4588" t="str">
            <v>762.89</v>
          </cell>
          <cell r="E4588" t="str">
            <v>783.11</v>
          </cell>
        </row>
        <row r="4589">
          <cell r="C4589" t="str">
            <v>764.81</v>
          </cell>
          <cell r="E4589" t="str">
            <v>783.19</v>
          </cell>
        </row>
        <row r="4590">
          <cell r="C4590" t="str">
            <v>761.1</v>
          </cell>
          <cell r="E4590" t="str">
            <v>781.1</v>
          </cell>
        </row>
        <row r="4591">
          <cell r="C4591" t="str">
            <v>761.2</v>
          </cell>
          <cell r="E4591" t="str">
            <v>781.2</v>
          </cell>
        </row>
        <row r="4592">
          <cell r="C4592" t="str">
            <v>761.1</v>
          </cell>
          <cell r="E4592" t="str">
            <v>781.2</v>
          </cell>
        </row>
        <row r="4593">
          <cell r="C4593" t="str">
            <v>761.2</v>
          </cell>
          <cell r="E4593" t="str">
            <v>781.2</v>
          </cell>
        </row>
        <row r="4594">
          <cell r="C4594" t="str">
            <v>761.1</v>
          </cell>
          <cell r="E4594" t="str">
            <v>781.2</v>
          </cell>
        </row>
        <row r="4595">
          <cell r="C4595" t="str">
            <v>764.93</v>
          </cell>
          <cell r="E4595" t="str">
            <v>781.2</v>
          </cell>
        </row>
        <row r="4596">
          <cell r="C4596" t="str">
            <v>764.93</v>
          </cell>
          <cell r="E4596" t="str">
            <v>781.2</v>
          </cell>
        </row>
        <row r="4597">
          <cell r="C4597" t="str">
            <v>778.82</v>
          </cell>
          <cell r="E4597" t="str">
            <v>781.2</v>
          </cell>
        </row>
        <row r="4598">
          <cell r="C4598" t="str">
            <v>778.82</v>
          </cell>
          <cell r="E4598" t="str">
            <v>781.2</v>
          </cell>
        </row>
        <row r="4599">
          <cell r="C4599" t="str">
            <v>778.83</v>
          </cell>
          <cell r="E4599" t="str">
            <v>782.11</v>
          </cell>
        </row>
        <row r="4600">
          <cell r="C4600" t="str">
            <v>778.84</v>
          </cell>
          <cell r="E4600" t="str">
            <v>782.19</v>
          </cell>
        </row>
        <row r="4601">
          <cell r="C4601" t="str">
            <v>778.84</v>
          </cell>
          <cell r="E4601" t="str">
            <v>782.19</v>
          </cell>
        </row>
        <row r="4602">
          <cell r="C4602" t="str">
            <v>778.84</v>
          </cell>
          <cell r="E4602" t="str">
            <v>782.19</v>
          </cell>
        </row>
        <row r="4603">
          <cell r="C4603" t="str">
            <v>778.85</v>
          </cell>
          <cell r="E4603" t="str">
            <v>782.19</v>
          </cell>
        </row>
        <row r="4604">
          <cell r="C4604" t="str">
            <v>778.61</v>
          </cell>
          <cell r="E4604" t="str">
            <v>782.19</v>
          </cell>
        </row>
        <row r="4605">
          <cell r="C4605" t="str">
            <v>778.62</v>
          </cell>
          <cell r="E4605" t="str">
            <v>782.19</v>
          </cell>
        </row>
        <row r="4606">
          <cell r="C4606" t="str">
            <v>778.63</v>
          </cell>
          <cell r="E4606" t="str">
            <v>782.21</v>
          </cell>
        </row>
        <row r="4607">
          <cell r="C4607" t="str">
            <v>778.64</v>
          </cell>
          <cell r="E4607" t="str">
            <v>782.23</v>
          </cell>
        </row>
        <row r="4608">
          <cell r="C4608" t="str">
            <v>778.65</v>
          </cell>
          <cell r="E4608" t="str">
            <v>782.25</v>
          </cell>
        </row>
        <row r="4609">
          <cell r="C4609" t="str">
            <v>778.66</v>
          </cell>
          <cell r="E4609" t="str">
            <v>782.27</v>
          </cell>
        </row>
        <row r="4610">
          <cell r="C4610" t="str">
            <v>778.67</v>
          </cell>
          <cell r="E4610" t="str">
            <v>782.29</v>
          </cell>
        </row>
        <row r="4611">
          <cell r="C4611" t="str">
            <v>778.68</v>
          </cell>
          <cell r="E4611" t="str">
            <v>784.1</v>
          </cell>
        </row>
        <row r="4612">
          <cell r="C4612" t="str">
            <v>778.69</v>
          </cell>
          <cell r="E4612" t="str">
            <v>784.21</v>
          </cell>
        </row>
        <row r="4613">
          <cell r="C4613" t="str">
            <v>772.31</v>
          </cell>
          <cell r="E4613" t="str">
            <v>784.25</v>
          </cell>
        </row>
        <row r="4614">
          <cell r="C4614" t="str">
            <v>772.32</v>
          </cell>
          <cell r="E4614" t="str">
            <v>784.31</v>
          </cell>
        </row>
        <row r="4615">
          <cell r="C4615" t="str">
            <v>772.32</v>
          </cell>
          <cell r="E4615" t="str">
            <v>784.32</v>
          </cell>
        </row>
        <row r="4616">
          <cell r="C4616" t="str">
            <v>772.33</v>
          </cell>
          <cell r="E4616" t="str">
            <v>784.32</v>
          </cell>
        </row>
        <row r="4617">
          <cell r="C4617" t="str">
            <v>772.33</v>
          </cell>
          <cell r="E4617" t="str">
            <v>784.33</v>
          </cell>
        </row>
        <row r="4618">
          <cell r="C4618" t="str">
            <v>772.35</v>
          </cell>
          <cell r="E4618" t="str">
            <v>784.34</v>
          </cell>
        </row>
        <row r="4619">
          <cell r="C4619" t="str">
            <v>772.38</v>
          </cell>
          <cell r="E4619" t="str">
            <v>784.35</v>
          </cell>
        </row>
        <row r="4620">
          <cell r="C4620" t="str">
            <v>772.2</v>
          </cell>
          <cell r="E4620" t="str">
            <v>784.39</v>
          </cell>
        </row>
        <row r="4621">
          <cell r="C4621" t="str">
            <v>772.41</v>
          </cell>
          <cell r="E4621" t="str">
            <v>784.39</v>
          </cell>
        </row>
        <row r="4622">
          <cell r="C4622" t="str">
            <v>772.42</v>
          </cell>
          <cell r="E4622" t="str">
            <v>784.39</v>
          </cell>
        </row>
        <row r="4623">
          <cell r="C4623" t="str">
            <v>772.43</v>
          </cell>
          <cell r="E4623" t="str">
            <v>784.39</v>
          </cell>
        </row>
        <row r="4624">
          <cell r="C4624" t="str">
            <v>772.44</v>
          </cell>
          <cell r="E4624" t="str">
            <v>784.39</v>
          </cell>
        </row>
        <row r="4625">
          <cell r="C4625" t="str">
            <v>772.45</v>
          </cell>
          <cell r="E4625" t="str">
            <v>784.39</v>
          </cell>
        </row>
        <row r="4626">
          <cell r="C4626" t="str">
            <v>772.49</v>
          </cell>
          <cell r="E4626" t="str">
            <v>784.39</v>
          </cell>
        </row>
        <row r="4627">
          <cell r="C4627" t="str">
            <v>772.51</v>
          </cell>
          <cell r="E4627" t="str">
            <v>784.39</v>
          </cell>
        </row>
        <row r="4628">
          <cell r="C4628" t="str">
            <v>772.52</v>
          </cell>
          <cell r="E4628" t="str">
            <v>744.14</v>
          </cell>
        </row>
        <row r="4629">
          <cell r="C4629" t="str">
            <v>772.53</v>
          </cell>
          <cell r="E4629" t="str">
            <v>744.15</v>
          </cell>
        </row>
        <row r="4630">
          <cell r="C4630" t="str">
            <v>772.54</v>
          </cell>
          <cell r="E4630" t="str">
            <v>744.19</v>
          </cell>
        </row>
        <row r="4631">
          <cell r="C4631" t="str">
            <v>772.54</v>
          </cell>
          <cell r="E4631" t="str">
            <v>891.11</v>
          </cell>
        </row>
        <row r="4632">
          <cell r="C4632" t="str">
            <v>772.55</v>
          </cell>
          <cell r="E4632" t="str">
            <v>785.11</v>
          </cell>
        </row>
        <row r="4633">
          <cell r="C4633" t="str">
            <v>772.57</v>
          </cell>
          <cell r="E4633" t="str">
            <v>785.13</v>
          </cell>
        </row>
        <row r="4634">
          <cell r="C4634" t="str">
            <v>772.58</v>
          </cell>
          <cell r="E4634" t="str">
            <v>785.15</v>
          </cell>
        </row>
        <row r="4635">
          <cell r="C4635" t="str">
            <v>772.59</v>
          </cell>
          <cell r="E4635" t="str">
            <v>785.16</v>
          </cell>
        </row>
        <row r="4636">
          <cell r="C4636" t="str">
            <v>772.61</v>
          </cell>
          <cell r="E4636" t="str">
            <v>785.17</v>
          </cell>
        </row>
        <row r="4637">
          <cell r="C4637" t="str">
            <v>772.62</v>
          </cell>
          <cell r="E4637" t="str">
            <v>785.19</v>
          </cell>
        </row>
        <row r="4638">
          <cell r="C4638" t="str">
            <v>772.81</v>
          </cell>
          <cell r="E4638" t="str">
            <v>785.2</v>
          </cell>
        </row>
        <row r="4639">
          <cell r="C4639" t="str">
            <v>772.82</v>
          </cell>
          <cell r="E4639" t="str">
            <v>785.31</v>
          </cell>
        </row>
        <row r="4640">
          <cell r="C4640" t="str">
            <v>778.23</v>
          </cell>
          <cell r="E4640" t="str">
            <v>785.31</v>
          </cell>
        </row>
        <row r="4641">
          <cell r="C4641" t="str">
            <v>778.21</v>
          </cell>
          <cell r="E4641" t="str">
            <v>785.35</v>
          </cell>
        </row>
        <row r="4642">
          <cell r="C4642" t="str">
            <v>778.21</v>
          </cell>
          <cell r="E4642" t="str">
            <v>785.35</v>
          </cell>
        </row>
        <row r="4643">
          <cell r="C4643" t="str">
            <v>778.21</v>
          </cell>
          <cell r="E4643" t="str">
            <v>785.36</v>
          </cell>
        </row>
        <row r="4644">
          <cell r="C4644" t="str">
            <v>778.22</v>
          </cell>
          <cell r="E4644" t="str">
            <v>785.37</v>
          </cell>
        </row>
        <row r="4645">
          <cell r="C4645" t="str">
            <v>778.22</v>
          </cell>
          <cell r="E4645" t="str">
            <v>785.37</v>
          </cell>
        </row>
        <row r="4646">
          <cell r="C4646" t="str">
            <v>778.22</v>
          </cell>
          <cell r="E4646" t="str">
            <v>785.37</v>
          </cell>
        </row>
        <row r="4647">
          <cell r="C4647" t="str">
            <v>778.24</v>
          </cell>
          <cell r="E4647" t="str">
            <v>785.37</v>
          </cell>
        </row>
        <row r="4648">
          <cell r="C4648" t="str">
            <v>778.24</v>
          </cell>
          <cell r="E4648" t="str">
            <v>785.37</v>
          </cell>
        </row>
        <row r="4649">
          <cell r="C4649" t="str">
            <v>778.29</v>
          </cell>
          <cell r="E4649" t="str">
            <v>785.37</v>
          </cell>
        </row>
        <row r="4650">
          <cell r="C4650" t="str">
            <v>776.11</v>
          </cell>
          <cell r="E4650" t="str">
            <v>785.37</v>
          </cell>
        </row>
        <row r="4651">
          <cell r="C4651" t="str">
            <v>776.12</v>
          </cell>
          <cell r="E4651" t="str">
            <v>894.1</v>
          </cell>
        </row>
        <row r="4652">
          <cell r="C4652" t="str">
            <v>776.21</v>
          </cell>
          <cell r="E4652" t="str">
            <v>786.1</v>
          </cell>
        </row>
        <row r="4653">
          <cell r="C4653" t="str">
            <v>776.23</v>
          </cell>
          <cell r="E4653" t="str">
            <v>786.21</v>
          </cell>
        </row>
        <row r="4654">
          <cell r="C4654" t="str">
            <v>776.23</v>
          </cell>
          <cell r="E4654" t="str">
            <v>786.22</v>
          </cell>
        </row>
        <row r="4655">
          <cell r="C4655" t="str">
            <v>776.23</v>
          </cell>
          <cell r="E4655" t="str">
            <v>786.29</v>
          </cell>
        </row>
        <row r="4656">
          <cell r="C4656" t="str">
            <v>776.25</v>
          </cell>
          <cell r="E4656" t="str">
            <v>786.83</v>
          </cell>
        </row>
        <row r="4657">
          <cell r="C4657" t="str">
            <v>776.25</v>
          </cell>
          <cell r="E4657" t="str">
            <v>786.85</v>
          </cell>
        </row>
        <row r="4658">
          <cell r="C4658" t="str">
            <v>776.25</v>
          </cell>
          <cell r="E4658" t="str">
            <v>786.89</v>
          </cell>
        </row>
        <row r="4659">
          <cell r="C4659" t="str">
            <v>776.27</v>
          </cell>
          <cell r="E4659" t="str">
            <v>792.84</v>
          </cell>
        </row>
        <row r="4660">
          <cell r="C4660" t="str">
            <v>776.27</v>
          </cell>
          <cell r="E4660" t="str">
            <v>792.11</v>
          </cell>
        </row>
        <row r="4661">
          <cell r="C4661" t="str">
            <v>776.29</v>
          </cell>
          <cell r="E4661" t="str">
            <v>792.15</v>
          </cell>
        </row>
        <row r="4662">
          <cell r="C4662" t="str">
            <v>776.29</v>
          </cell>
          <cell r="E4662" t="str">
            <v>792.2</v>
          </cell>
        </row>
        <row r="4663">
          <cell r="C4663" t="str">
            <v>776.31</v>
          </cell>
          <cell r="E4663" t="str">
            <v>792.3</v>
          </cell>
        </row>
        <row r="4664">
          <cell r="C4664" t="str">
            <v>776.32</v>
          </cell>
          <cell r="E4664" t="str">
            <v>792.4</v>
          </cell>
        </row>
        <row r="4665">
          <cell r="C4665" t="str">
            <v>776.33</v>
          </cell>
          <cell r="E4665" t="str">
            <v>792.5</v>
          </cell>
        </row>
        <row r="4666">
          <cell r="C4666" t="str">
            <v>776.35</v>
          </cell>
          <cell r="E4666" t="str">
            <v>792.91</v>
          </cell>
        </row>
        <row r="4667">
          <cell r="C4667" t="str">
            <v>776.37</v>
          </cell>
          <cell r="E4667" t="str">
            <v>792.93</v>
          </cell>
        </row>
        <row r="4668">
          <cell r="C4668" t="str">
            <v>776.39</v>
          </cell>
          <cell r="E4668" t="str">
            <v>792.95</v>
          </cell>
        </row>
        <row r="4669">
          <cell r="C4669" t="str">
            <v>776.81</v>
          </cell>
          <cell r="E4669" t="str">
            <v>792.97</v>
          </cell>
        </row>
        <row r="4670">
          <cell r="C4670" t="str">
            <v>776.88</v>
          </cell>
          <cell r="E4670" t="str">
            <v>899.96</v>
          </cell>
        </row>
        <row r="4671">
          <cell r="C4671" t="str">
            <v>776.41</v>
          </cell>
          <cell r="E4671" t="str">
            <v>792.83</v>
          </cell>
        </row>
        <row r="4672">
          <cell r="C4672" t="str">
            <v>776.41</v>
          </cell>
          <cell r="E4672" t="str">
            <v>792.83</v>
          </cell>
        </row>
        <row r="4673">
          <cell r="C4673" t="str">
            <v>776.43</v>
          </cell>
          <cell r="E4673" t="str">
            <v>792.83</v>
          </cell>
        </row>
        <row r="4674">
          <cell r="C4674" t="str">
            <v>776.45</v>
          </cell>
          <cell r="E4674" t="str">
            <v>793.28</v>
          </cell>
        </row>
        <row r="4675">
          <cell r="C4675" t="str">
            <v>776.49</v>
          </cell>
          <cell r="E4675" t="str">
            <v>793.22</v>
          </cell>
        </row>
        <row r="4676">
          <cell r="C4676" t="str">
            <v>776.89</v>
          </cell>
          <cell r="E4676" t="str">
            <v>793.26</v>
          </cell>
        </row>
        <row r="4677">
          <cell r="C4677" t="str">
            <v>778.71</v>
          </cell>
          <cell r="E4677" t="str">
            <v>793.27</v>
          </cell>
        </row>
        <row r="4678">
          <cell r="C4678" t="str">
            <v>778.71</v>
          </cell>
          <cell r="E4678" t="str">
            <v>793.24</v>
          </cell>
        </row>
        <row r="4679">
          <cell r="C4679" t="str">
            <v>778.78</v>
          </cell>
          <cell r="E4679" t="str">
            <v>793.11</v>
          </cell>
        </row>
        <row r="4680">
          <cell r="C4680" t="str">
            <v>778.78</v>
          </cell>
          <cell r="E4680" t="str">
            <v>793.12</v>
          </cell>
        </row>
        <row r="4681">
          <cell r="C4681" t="str">
            <v>778.78</v>
          </cell>
          <cell r="E4681" t="str">
            <v>793.19</v>
          </cell>
        </row>
        <row r="4682">
          <cell r="C4682" t="str">
            <v>778.78</v>
          </cell>
          <cell r="E4682" t="str">
            <v>793.19</v>
          </cell>
        </row>
        <row r="4683">
          <cell r="C4683" t="str">
            <v>778.78</v>
          </cell>
          <cell r="E4683" t="str">
            <v>793.7</v>
          </cell>
        </row>
        <row r="4684">
          <cell r="C4684" t="str">
            <v>778.79</v>
          </cell>
          <cell r="E4684" t="str">
            <v>793.51</v>
          </cell>
        </row>
        <row r="4685">
          <cell r="C4685" t="str">
            <v>773.11</v>
          </cell>
          <cell r="E4685" t="str">
            <v>793.55</v>
          </cell>
        </row>
        <row r="4686">
          <cell r="C4686" t="str">
            <v>773.11</v>
          </cell>
          <cell r="E4686" t="str">
            <v>793.59</v>
          </cell>
        </row>
        <row r="4687">
          <cell r="C4687" t="str">
            <v>773.12</v>
          </cell>
          <cell r="E4687" t="str">
            <v>793.29</v>
          </cell>
        </row>
        <row r="4688">
          <cell r="C4688" t="str">
            <v>773.13</v>
          </cell>
          <cell r="E4688" t="str">
            <v>793.29</v>
          </cell>
        </row>
        <row r="4689">
          <cell r="C4689" t="str">
            <v>773.14</v>
          </cell>
          <cell r="E4689" t="str">
            <v>793.91</v>
          </cell>
        </row>
        <row r="4690">
          <cell r="C4690" t="str">
            <v>773.14</v>
          </cell>
          <cell r="E4690" t="str">
            <v>793.99</v>
          </cell>
        </row>
        <row r="4691">
          <cell r="C4691" t="str">
            <v>773.15</v>
          </cell>
          <cell r="E4691" t="str">
            <v>793.3</v>
          </cell>
        </row>
        <row r="4692">
          <cell r="C4692" t="str">
            <v>773.15</v>
          </cell>
          <cell r="E4692" t="str">
            <v>884.19</v>
          </cell>
        </row>
        <row r="4693">
          <cell r="C4693" t="str">
            <v>773.17</v>
          </cell>
          <cell r="E4693" t="str">
            <v>884.19</v>
          </cell>
        </row>
        <row r="4694">
          <cell r="C4694" t="str">
            <v>773.18</v>
          </cell>
          <cell r="E4694" t="str">
            <v>884.11</v>
          </cell>
        </row>
        <row r="4695">
          <cell r="C4695" t="str">
            <v>778.86</v>
          </cell>
          <cell r="E4695" t="str">
            <v>884.15</v>
          </cell>
        </row>
        <row r="4696">
          <cell r="C4696" t="str">
            <v>778.86</v>
          </cell>
          <cell r="E4696" t="str">
            <v>884.17</v>
          </cell>
        </row>
        <row r="4697">
          <cell r="C4697" t="str">
            <v>778.86</v>
          </cell>
          <cell r="E4697" t="str">
            <v>884.19</v>
          </cell>
        </row>
        <row r="4698">
          <cell r="C4698" t="str">
            <v>778.86</v>
          </cell>
          <cell r="E4698" t="str">
            <v>884.31</v>
          </cell>
        </row>
        <row r="4699">
          <cell r="C4699" t="str">
            <v>773.22</v>
          </cell>
          <cell r="E4699" t="str">
            <v>884.32</v>
          </cell>
        </row>
        <row r="4700">
          <cell r="C4700" t="str">
            <v>773.23</v>
          </cell>
          <cell r="E4700" t="str">
            <v>884.33</v>
          </cell>
        </row>
        <row r="4701">
          <cell r="C4701" t="str">
            <v>773.24</v>
          </cell>
          <cell r="E4701" t="str">
            <v>884.39</v>
          </cell>
        </row>
        <row r="4702">
          <cell r="C4702" t="str">
            <v>773.26</v>
          </cell>
          <cell r="E4702" t="str">
            <v>884.21</v>
          </cell>
        </row>
        <row r="4703">
          <cell r="C4703" t="str">
            <v>773.28</v>
          </cell>
          <cell r="E4703" t="str">
            <v>884.21</v>
          </cell>
        </row>
        <row r="4704">
          <cell r="C4704" t="str">
            <v>773.29</v>
          </cell>
          <cell r="E4704" t="str">
            <v>884.22</v>
          </cell>
        </row>
        <row r="4705">
          <cell r="C4705" t="str">
            <v>778.12</v>
          </cell>
          <cell r="E4705" t="str">
            <v>884.23</v>
          </cell>
        </row>
        <row r="4706">
          <cell r="C4706" t="str">
            <v>778.89</v>
          </cell>
          <cell r="E4706" t="str">
            <v>884.23</v>
          </cell>
        </row>
        <row r="4707">
          <cell r="C4707" t="str">
            <v>791.11</v>
          </cell>
          <cell r="E4707" t="str">
            <v>871.11</v>
          </cell>
        </row>
        <row r="4708">
          <cell r="C4708" t="str">
            <v>791.15</v>
          </cell>
          <cell r="E4708" t="str">
            <v>871.15</v>
          </cell>
        </row>
        <row r="4709">
          <cell r="C4709" t="str">
            <v>791.21</v>
          </cell>
          <cell r="E4709" t="str">
            <v>871.19</v>
          </cell>
        </row>
        <row r="4710">
          <cell r="C4710" t="str">
            <v>791.29</v>
          </cell>
          <cell r="E4710" t="str">
            <v>881.11</v>
          </cell>
        </row>
        <row r="4711">
          <cell r="C4711" t="str">
            <v>791.6</v>
          </cell>
          <cell r="E4711" t="str">
            <v>881.11</v>
          </cell>
        </row>
        <row r="4712">
          <cell r="C4712" t="str">
            <v>791.6</v>
          </cell>
          <cell r="E4712" t="str">
            <v>881.11</v>
          </cell>
        </row>
        <row r="4713">
          <cell r="C4713" t="str">
            <v>791.81</v>
          </cell>
          <cell r="E4713" t="str">
            <v>881.11</v>
          </cell>
        </row>
        <row r="4714">
          <cell r="C4714" t="str">
            <v>791.7</v>
          </cell>
          <cell r="E4714" t="str">
            <v>881.11</v>
          </cell>
        </row>
        <row r="4715">
          <cell r="C4715" t="str">
            <v>791.82</v>
          </cell>
          <cell r="E4715" t="str">
            <v>881.11</v>
          </cell>
        </row>
        <row r="4716">
          <cell r="C4716" t="str">
            <v>791.82</v>
          </cell>
          <cell r="E4716" t="str">
            <v>881.11</v>
          </cell>
        </row>
        <row r="4717">
          <cell r="C4717" t="str">
            <v>791.82</v>
          </cell>
          <cell r="E4717" t="str">
            <v>881.13</v>
          </cell>
        </row>
        <row r="4718">
          <cell r="C4718" t="str">
            <v>791.82</v>
          </cell>
          <cell r="E4718" t="str">
            <v>881.13</v>
          </cell>
        </row>
        <row r="4719">
          <cell r="C4719" t="str">
            <v>791.82</v>
          </cell>
          <cell r="E4719" t="str">
            <v>881.14</v>
          </cell>
        </row>
        <row r="4720">
          <cell r="C4720" t="str">
            <v>791.82</v>
          </cell>
          <cell r="E4720" t="str">
            <v>881.15</v>
          </cell>
        </row>
        <row r="4721">
          <cell r="C4721" t="str">
            <v>791.99</v>
          </cell>
          <cell r="E4721" t="str">
            <v>881.21</v>
          </cell>
        </row>
        <row r="4722">
          <cell r="C4722" t="str">
            <v>791.99</v>
          </cell>
          <cell r="E4722" t="str">
            <v>881.21</v>
          </cell>
        </row>
        <row r="4723">
          <cell r="C4723" t="str">
            <v>791.99</v>
          </cell>
          <cell r="E4723" t="str">
            <v>881.22</v>
          </cell>
        </row>
        <row r="4724">
          <cell r="C4724" t="str">
            <v>791.99</v>
          </cell>
          <cell r="E4724" t="str">
            <v>881.23</v>
          </cell>
        </row>
        <row r="4725">
          <cell r="C4725" t="str">
            <v>791.99</v>
          </cell>
          <cell r="E4725" t="str">
            <v>881.24</v>
          </cell>
        </row>
        <row r="4726">
          <cell r="C4726" t="str">
            <v>791.99</v>
          </cell>
          <cell r="E4726" t="str">
            <v>881.32</v>
          </cell>
        </row>
        <row r="4727">
          <cell r="C4727" t="str">
            <v>791.99</v>
          </cell>
          <cell r="E4727" t="str">
            <v>881.31</v>
          </cell>
        </row>
        <row r="4728">
          <cell r="C4728" t="str">
            <v>791.99</v>
          </cell>
          <cell r="E4728" t="str">
            <v>881.32</v>
          </cell>
        </row>
        <row r="4729">
          <cell r="C4729" t="str">
            <v>791.91</v>
          </cell>
          <cell r="E4729" t="str">
            <v>881.33</v>
          </cell>
        </row>
        <row r="4730">
          <cell r="C4730" t="str">
            <v>786.3</v>
          </cell>
          <cell r="E4730" t="str">
            <v>881.34</v>
          </cell>
        </row>
        <row r="4731">
          <cell r="C4731" t="str">
            <v>722.41</v>
          </cell>
          <cell r="E4731" t="str">
            <v>881.35</v>
          </cell>
        </row>
        <row r="4732">
          <cell r="C4732" t="str">
            <v>783.2</v>
          </cell>
          <cell r="E4732" t="str">
            <v>881.35</v>
          </cell>
        </row>
        <row r="4733">
          <cell r="C4733" t="str">
            <v>722.3</v>
          </cell>
          <cell r="E4733" t="str">
            <v>881.35</v>
          </cell>
        </row>
        <row r="4734">
          <cell r="C4734" t="str">
            <v>722.49</v>
          </cell>
          <cell r="E4734" t="str">
            <v>881.36</v>
          </cell>
        </row>
        <row r="4735">
          <cell r="C4735" t="str">
            <v>783.11</v>
          </cell>
          <cell r="E4735" t="str">
            <v>871.41</v>
          </cell>
        </row>
        <row r="4736">
          <cell r="C4736" t="str">
            <v>783.19</v>
          </cell>
          <cell r="E4736" t="str">
            <v>871.43</v>
          </cell>
        </row>
        <row r="4737">
          <cell r="C4737" t="str">
            <v>781.1</v>
          </cell>
          <cell r="E4737" t="str">
            <v>871.45</v>
          </cell>
        </row>
        <row r="4738">
          <cell r="C4738" t="str">
            <v>781.2</v>
          </cell>
          <cell r="E4738" t="str">
            <v>871.49</v>
          </cell>
        </row>
        <row r="4739">
          <cell r="C4739" t="str">
            <v>781.2</v>
          </cell>
          <cell r="E4739" t="str">
            <v>871.31</v>
          </cell>
        </row>
        <row r="4740">
          <cell r="C4740" t="str">
            <v>781.2</v>
          </cell>
          <cell r="E4740" t="str">
            <v>871.39</v>
          </cell>
        </row>
        <row r="4741">
          <cell r="C4741" t="str">
            <v>781.2</v>
          </cell>
          <cell r="E4741" t="str">
            <v>871.91</v>
          </cell>
        </row>
        <row r="4742">
          <cell r="C4742" t="str">
            <v>781.2</v>
          </cell>
          <cell r="E4742" t="str">
            <v>871.92</v>
          </cell>
        </row>
        <row r="4743">
          <cell r="C4743" t="str">
            <v>781.2</v>
          </cell>
          <cell r="E4743" t="str">
            <v>871.93</v>
          </cell>
        </row>
        <row r="4744">
          <cell r="C4744" t="str">
            <v>781.2</v>
          </cell>
          <cell r="E4744" t="str">
            <v>871.99</v>
          </cell>
        </row>
        <row r="4745">
          <cell r="C4745" t="str">
            <v>781.2</v>
          </cell>
          <cell r="E4745" t="str">
            <v>874.11</v>
          </cell>
        </row>
        <row r="4746">
          <cell r="C4746" t="str">
            <v>782.11</v>
          </cell>
          <cell r="E4746" t="str">
            <v>874.11</v>
          </cell>
        </row>
        <row r="4747">
          <cell r="C4747" t="str">
            <v>782.19</v>
          </cell>
          <cell r="E4747" t="str">
            <v>874.11</v>
          </cell>
        </row>
        <row r="4748">
          <cell r="C4748" t="str">
            <v>782.19</v>
          </cell>
          <cell r="E4748" t="str">
            <v>874.12</v>
          </cell>
        </row>
        <row r="4749">
          <cell r="C4749" t="str">
            <v>782.19</v>
          </cell>
          <cell r="E4749" t="str">
            <v>874.13</v>
          </cell>
        </row>
        <row r="4750">
          <cell r="C4750" t="str">
            <v>782.19</v>
          </cell>
          <cell r="E4750" t="str">
            <v>874.13</v>
          </cell>
        </row>
        <row r="4751">
          <cell r="C4751" t="str">
            <v>782.19</v>
          </cell>
          <cell r="E4751" t="str">
            <v>874.13</v>
          </cell>
        </row>
        <row r="4752">
          <cell r="C4752" t="str">
            <v>782.19</v>
          </cell>
          <cell r="E4752" t="str">
            <v>874.13</v>
          </cell>
        </row>
        <row r="4753">
          <cell r="C4753" t="str">
            <v>782.21</v>
          </cell>
          <cell r="E4753" t="str">
            <v>874.13</v>
          </cell>
        </row>
        <row r="4754">
          <cell r="C4754" t="str">
            <v>782.23</v>
          </cell>
          <cell r="E4754" t="str">
            <v>874.14</v>
          </cell>
        </row>
        <row r="4755">
          <cell r="C4755" t="str">
            <v>782.25</v>
          </cell>
          <cell r="E4755" t="str">
            <v>874.51</v>
          </cell>
        </row>
        <row r="4756">
          <cell r="C4756" t="str">
            <v>782.27</v>
          </cell>
          <cell r="E4756" t="str">
            <v>874.22</v>
          </cell>
        </row>
        <row r="4757">
          <cell r="C4757" t="str">
            <v>782.29</v>
          </cell>
          <cell r="E4757" t="str">
            <v>874.22</v>
          </cell>
        </row>
        <row r="4758">
          <cell r="C4758" t="str">
            <v>784.1</v>
          </cell>
          <cell r="E4758" t="str">
            <v>874.23</v>
          </cell>
        </row>
        <row r="4759">
          <cell r="C4759" t="str">
            <v>784.21</v>
          </cell>
          <cell r="E4759" t="str">
            <v>874.23</v>
          </cell>
        </row>
        <row r="4760">
          <cell r="C4760" t="str">
            <v>784.25</v>
          </cell>
          <cell r="E4760" t="str">
            <v>874.24</v>
          </cell>
        </row>
        <row r="4761">
          <cell r="C4761" t="str">
            <v>784.31</v>
          </cell>
          <cell r="E4761" t="str">
            <v>774.11</v>
          </cell>
        </row>
        <row r="4762">
          <cell r="C4762" t="str">
            <v>784.32</v>
          </cell>
          <cell r="E4762" t="str">
            <v>774.12</v>
          </cell>
        </row>
        <row r="4763">
          <cell r="C4763" t="str">
            <v>784.32</v>
          </cell>
          <cell r="E4763" t="str">
            <v>774.12</v>
          </cell>
        </row>
        <row r="4764">
          <cell r="C4764" t="str">
            <v>784.33</v>
          </cell>
          <cell r="E4764" t="str">
            <v>774.12</v>
          </cell>
        </row>
        <row r="4765">
          <cell r="C4765" t="str">
            <v>784.33</v>
          </cell>
          <cell r="E4765" t="str">
            <v>774.12</v>
          </cell>
        </row>
        <row r="4766">
          <cell r="C4766" t="str">
            <v>784.34</v>
          </cell>
          <cell r="E4766" t="str">
            <v>774.13</v>
          </cell>
        </row>
        <row r="4767">
          <cell r="C4767" t="str">
            <v>784.35</v>
          </cell>
          <cell r="E4767" t="str">
            <v>872.21</v>
          </cell>
        </row>
        <row r="4768">
          <cell r="C4768" t="str">
            <v>784.36</v>
          </cell>
          <cell r="E4768" t="str">
            <v>872.21</v>
          </cell>
        </row>
        <row r="4769">
          <cell r="C4769" t="str">
            <v>784.39</v>
          </cell>
          <cell r="E4769" t="str">
            <v>872.21</v>
          </cell>
        </row>
        <row r="4770">
          <cell r="C4770" t="str">
            <v>784.39</v>
          </cell>
          <cell r="E4770" t="str">
            <v>872.11</v>
          </cell>
        </row>
        <row r="4771">
          <cell r="C4771" t="str">
            <v>784.39</v>
          </cell>
          <cell r="E4771" t="str">
            <v>872.19</v>
          </cell>
        </row>
        <row r="4772">
          <cell r="C4772" t="str">
            <v>784.39</v>
          </cell>
          <cell r="E4772" t="str">
            <v>872.25</v>
          </cell>
        </row>
        <row r="4773">
          <cell r="C4773" t="str">
            <v>784.39</v>
          </cell>
          <cell r="E4773" t="str">
            <v>872.29</v>
          </cell>
        </row>
        <row r="4774">
          <cell r="C4774" t="str">
            <v>784.39</v>
          </cell>
          <cell r="E4774" t="str">
            <v>872.31</v>
          </cell>
        </row>
        <row r="4775">
          <cell r="C4775" t="str">
            <v>784.39</v>
          </cell>
          <cell r="E4775" t="str">
            <v>872.33</v>
          </cell>
        </row>
        <row r="4776">
          <cell r="C4776" t="str">
            <v>744.14</v>
          </cell>
          <cell r="E4776" t="str">
            <v>872.35</v>
          </cell>
        </row>
        <row r="4777">
          <cell r="C4777" t="str">
            <v>744.15</v>
          </cell>
          <cell r="E4777" t="str">
            <v>899.63</v>
          </cell>
        </row>
        <row r="4778">
          <cell r="C4778" t="str">
            <v>744.19</v>
          </cell>
          <cell r="E4778" t="str">
            <v>899.65</v>
          </cell>
        </row>
        <row r="4779">
          <cell r="C4779" t="str">
            <v>891.11</v>
          </cell>
          <cell r="E4779" t="str">
            <v>899.65</v>
          </cell>
        </row>
        <row r="4780">
          <cell r="C4780" t="str">
            <v>785.11</v>
          </cell>
          <cell r="E4780" t="str">
            <v>899.66</v>
          </cell>
        </row>
        <row r="4781">
          <cell r="C4781" t="str">
            <v>785.13</v>
          </cell>
          <cell r="E4781" t="str">
            <v>899.66</v>
          </cell>
        </row>
        <row r="4782">
          <cell r="C4782" t="str">
            <v>785.15</v>
          </cell>
          <cell r="E4782" t="str">
            <v>899.61</v>
          </cell>
        </row>
        <row r="4783">
          <cell r="C4783" t="str">
            <v>785.16</v>
          </cell>
          <cell r="E4783" t="str">
            <v>899.67</v>
          </cell>
        </row>
        <row r="4784">
          <cell r="C4784" t="str">
            <v>785.17</v>
          </cell>
          <cell r="E4784" t="str">
            <v>899.69</v>
          </cell>
        </row>
        <row r="4785">
          <cell r="C4785" t="str">
            <v>785.19</v>
          </cell>
          <cell r="E4785" t="str">
            <v>774.21</v>
          </cell>
        </row>
        <row r="4786">
          <cell r="C4786" t="str">
            <v>785.2</v>
          </cell>
          <cell r="E4786" t="str">
            <v>774.21</v>
          </cell>
        </row>
        <row r="4787">
          <cell r="C4787" t="str">
            <v>785.31</v>
          </cell>
          <cell r="E4787" t="str">
            <v>774.21</v>
          </cell>
        </row>
        <row r="4788">
          <cell r="C4788" t="str">
            <v>785.31</v>
          </cell>
          <cell r="E4788" t="str">
            <v>774.21</v>
          </cell>
        </row>
        <row r="4789">
          <cell r="C4789" t="str">
            <v>785.35</v>
          </cell>
          <cell r="E4789" t="str">
            <v>774.22</v>
          </cell>
        </row>
        <row r="4790">
          <cell r="C4790" t="str">
            <v>785.35</v>
          </cell>
          <cell r="E4790" t="str">
            <v>774.22</v>
          </cell>
        </row>
        <row r="4791">
          <cell r="C4791" t="str">
            <v>785.36</v>
          </cell>
          <cell r="E4791" t="str">
            <v>774.23</v>
          </cell>
        </row>
        <row r="4792">
          <cell r="C4792" t="str">
            <v>785.37</v>
          </cell>
          <cell r="E4792" t="str">
            <v>774.29</v>
          </cell>
        </row>
        <row r="4793">
          <cell r="C4793" t="str">
            <v>785.37</v>
          </cell>
          <cell r="E4793" t="str">
            <v>874.52</v>
          </cell>
        </row>
        <row r="4794">
          <cell r="C4794" t="str">
            <v>785.37</v>
          </cell>
          <cell r="E4794" t="str">
            <v>874.53</v>
          </cell>
        </row>
        <row r="4795">
          <cell r="C4795" t="str">
            <v>785.37</v>
          </cell>
          <cell r="E4795" t="str">
            <v>874.53</v>
          </cell>
        </row>
        <row r="4796">
          <cell r="C4796" t="str">
            <v>785.37</v>
          </cell>
          <cell r="E4796" t="str">
            <v>874.54</v>
          </cell>
        </row>
        <row r="4797">
          <cell r="C4797" t="str">
            <v>785.37</v>
          </cell>
          <cell r="E4797" t="str">
            <v>874.55</v>
          </cell>
        </row>
        <row r="4798">
          <cell r="C4798" t="str">
            <v>785.37</v>
          </cell>
          <cell r="E4798" t="str">
            <v>874.55</v>
          </cell>
        </row>
        <row r="4799">
          <cell r="C4799" t="str">
            <v>894.1</v>
          </cell>
          <cell r="E4799" t="str">
            <v>874.55</v>
          </cell>
        </row>
        <row r="4800">
          <cell r="C4800" t="str">
            <v>786.1</v>
          </cell>
          <cell r="E4800" t="str">
            <v>874.56</v>
          </cell>
        </row>
        <row r="4801">
          <cell r="C4801" t="str">
            <v>786.21</v>
          </cell>
          <cell r="E4801" t="str">
            <v>874.31</v>
          </cell>
        </row>
        <row r="4802">
          <cell r="C4802" t="str">
            <v>786.22</v>
          </cell>
          <cell r="E4802" t="str">
            <v>874.35</v>
          </cell>
        </row>
        <row r="4803">
          <cell r="C4803" t="str">
            <v>786.29</v>
          </cell>
          <cell r="E4803" t="str">
            <v>874.37</v>
          </cell>
        </row>
        <row r="4804">
          <cell r="C4804" t="str">
            <v>786.83</v>
          </cell>
          <cell r="E4804" t="str">
            <v>874.39</v>
          </cell>
        </row>
        <row r="4805">
          <cell r="C4805" t="str">
            <v>786.85</v>
          </cell>
          <cell r="E4805" t="str">
            <v>874.41</v>
          </cell>
        </row>
        <row r="4806">
          <cell r="C4806" t="str">
            <v>786.89</v>
          </cell>
          <cell r="E4806" t="str">
            <v>874.42</v>
          </cell>
        </row>
        <row r="4807">
          <cell r="C4807" t="str">
            <v>792.81</v>
          </cell>
          <cell r="E4807" t="str">
            <v>874.43</v>
          </cell>
        </row>
        <row r="4808">
          <cell r="C4808" t="str">
            <v>792.82</v>
          </cell>
          <cell r="E4808" t="str">
            <v>874.45</v>
          </cell>
        </row>
        <row r="4809">
          <cell r="C4809" t="str">
            <v>792.11</v>
          </cell>
          <cell r="E4809" t="str">
            <v>874.46</v>
          </cell>
        </row>
        <row r="4810">
          <cell r="C4810" t="str">
            <v>792.15</v>
          </cell>
          <cell r="E4810" t="str">
            <v>874.49</v>
          </cell>
        </row>
        <row r="4811">
          <cell r="C4811" t="str">
            <v>792.2</v>
          </cell>
          <cell r="E4811" t="str">
            <v>873.11</v>
          </cell>
        </row>
        <row r="4812">
          <cell r="C4812" t="str">
            <v>792.3</v>
          </cell>
          <cell r="E4812" t="str">
            <v>873.13</v>
          </cell>
        </row>
        <row r="4813">
          <cell r="C4813" t="str">
            <v>792.4</v>
          </cell>
          <cell r="E4813" t="str">
            <v>873.15</v>
          </cell>
        </row>
        <row r="4814">
          <cell r="C4814" t="str">
            <v>792.5</v>
          </cell>
          <cell r="E4814" t="str">
            <v>873.19</v>
          </cell>
        </row>
        <row r="4815">
          <cell r="C4815" t="str">
            <v>792.91</v>
          </cell>
          <cell r="E4815" t="str">
            <v>873.21</v>
          </cell>
        </row>
        <row r="4816">
          <cell r="C4816" t="str">
            <v>792.93</v>
          </cell>
          <cell r="E4816" t="str">
            <v>873.25</v>
          </cell>
        </row>
        <row r="4817">
          <cell r="C4817" t="str">
            <v>792.95</v>
          </cell>
          <cell r="E4817" t="str">
            <v>873.29</v>
          </cell>
        </row>
        <row r="4818">
          <cell r="C4818" t="str">
            <v>792.97</v>
          </cell>
          <cell r="E4818" t="str">
            <v>874.71</v>
          </cell>
        </row>
        <row r="4819">
          <cell r="C4819" t="str">
            <v>899.96</v>
          </cell>
          <cell r="E4819" t="str">
            <v>874.73</v>
          </cell>
        </row>
        <row r="4820">
          <cell r="C4820" t="str">
            <v>792.83</v>
          </cell>
          <cell r="E4820" t="str">
            <v>874.75</v>
          </cell>
        </row>
        <row r="4821">
          <cell r="C4821" t="str">
            <v>792.83</v>
          </cell>
          <cell r="E4821" t="str">
            <v>874.78</v>
          </cell>
        </row>
        <row r="4822">
          <cell r="C4822" t="str">
            <v>792.83</v>
          </cell>
          <cell r="E4822" t="str">
            <v>874.75</v>
          </cell>
        </row>
        <row r="4823">
          <cell r="C4823" t="str">
            <v>793.28</v>
          </cell>
          <cell r="E4823" t="str">
            <v>874.78</v>
          </cell>
        </row>
        <row r="4824">
          <cell r="C4824" t="str">
            <v>793.22</v>
          </cell>
          <cell r="E4824" t="str">
            <v>874.77</v>
          </cell>
        </row>
        <row r="4825">
          <cell r="C4825" t="str">
            <v>793.26</v>
          </cell>
          <cell r="E4825" t="str">
            <v>874.78</v>
          </cell>
        </row>
        <row r="4826">
          <cell r="C4826" t="str">
            <v>793.27</v>
          </cell>
          <cell r="E4826" t="str">
            <v>874.78</v>
          </cell>
        </row>
        <row r="4827">
          <cell r="C4827" t="str">
            <v>793.24</v>
          </cell>
          <cell r="E4827" t="str">
            <v>874.78</v>
          </cell>
        </row>
        <row r="4828">
          <cell r="C4828" t="str">
            <v>793.11</v>
          </cell>
          <cell r="E4828" t="str">
            <v>874.79</v>
          </cell>
        </row>
        <row r="4829">
          <cell r="C4829" t="str">
            <v>793.12</v>
          </cell>
          <cell r="E4829" t="str">
            <v>874.25</v>
          </cell>
        </row>
        <row r="4830">
          <cell r="C4830" t="str">
            <v>793.19</v>
          </cell>
          <cell r="E4830" t="str">
            <v>874.25</v>
          </cell>
        </row>
        <row r="4831">
          <cell r="C4831" t="str">
            <v>793.19</v>
          </cell>
          <cell r="E4831" t="str">
            <v>874.25</v>
          </cell>
        </row>
        <row r="4832">
          <cell r="C4832" t="str">
            <v>793.7</v>
          </cell>
          <cell r="E4832" t="str">
            <v>874.25</v>
          </cell>
        </row>
        <row r="4833">
          <cell r="C4833" t="str">
            <v>793.51</v>
          </cell>
          <cell r="E4833" t="str">
            <v>874.25</v>
          </cell>
        </row>
        <row r="4834">
          <cell r="C4834" t="str">
            <v>793.55</v>
          </cell>
          <cell r="E4834" t="str">
            <v>874.26</v>
          </cell>
        </row>
        <row r="4835">
          <cell r="C4835" t="str">
            <v>793.59</v>
          </cell>
          <cell r="E4835" t="str">
            <v>874.61</v>
          </cell>
        </row>
        <row r="4836">
          <cell r="C4836" t="str">
            <v>793.29</v>
          </cell>
          <cell r="E4836" t="str">
            <v>874.63</v>
          </cell>
        </row>
        <row r="4837">
          <cell r="C4837" t="str">
            <v>793.29</v>
          </cell>
          <cell r="E4837" t="str">
            <v>874.65</v>
          </cell>
        </row>
        <row r="4838">
          <cell r="C4838" t="str">
            <v>793.91</v>
          </cell>
          <cell r="E4838" t="str">
            <v>874.65</v>
          </cell>
        </row>
        <row r="4839">
          <cell r="C4839" t="str">
            <v>793.99</v>
          </cell>
          <cell r="E4839" t="str">
            <v>874.69</v>
          </cell>
        </row>
        <row r="4840">
          <cell r="C4840" t="str">
            <v>793.3</v>
          </cell>
          <cell r="E4840" t="str">
            <v>874.9</v>
          </cell>
        </row>
        <row r="4841">
          <cell r="C4841" t="str">
            <v>884.19</v>
          </cell>
          <cell r="E4841" t="str">
            <v>885.31</v>
          </cell>
        </row>
        <row r="4842">
          <cell r="C4842" t="str">
            <v>884.19</v>
          </cell>
          <cell r="E4842" t="str">
            <v>885.31</v>
          </cell>
        </row>
        <row r="4843">
          <cell r="C4843" t="str">
            <v>884.11</v>
          </cell>
          <cell r="E4843" t="str">
            <v>885.32</v>
          </cell>
        </row>
        <row r="4844">
          <cell r="C4844" t="str">
            <v>884.15</v>
          </cell>
          <cell r="E4844" t="str">
            <v>885.32</v>
          </cell>
        </row>
        <row r="4845">
          <cell r="C4845" t="str">
            <v>884.17</v>
          </cell>
          <cell r="E4845" t="str">
            <v>885.39</v>
          </cell>
        </row>
        <row r="4846">
          <cell r="C4846" t="str">
            <v>884.19</v>
          </cell>
          <cell r="E4846" t="str">
            <v>885.39</v>
          </cell>
        </row>
        <row r="4847">
          <cell r="C4847" t="str">
            <v>884.31</v>
          </cell>
          <cell r="E4847" t="str">
            <v>885.41</v>
          </cell>
        </row>
        <row r="4848">
          <cell r="C4848" t="str">
            <v>884.32</v>
          </cell>
          <cell r="E4848" t="str">
            <v>885.41</v>
          </cell>
        </row>
        <row r="4849">
          <cell r="C4849" t="str">
            <v>884.33</v>
          </cell>
          <cell r="E4849" t="str">
            <v>885.41</v>
          </cell>
        </row>
        <row r="4850">
          <cell r="C4850" t="str">
            <v>884.39</v>
          </cell>
          <cell r="E4850" t="str">
            <v>885.42</v>
          </cell>
        </row>
        <row r="4851">
          <cell r="C4851" t="str">
            <v>884.21</v>
          </cell>
          <cell r="E4851" t="str">
            <v>885.42</v>
          </cell>
        </row>
        <row r="4852">
          <cell r="C4852" t="str">
            <v>884.21</v>
          </cell>
          <cell r="E4852" t="str">
            <v>885.49</v>
          </cell>
        </row>
        <row r="4853">
          <cell r="C4853" t="str">
            <v>884.22</v>
          </cell>
          <cell r="E4853" t="str">
            <v>885.49</v>
          </cell>
        </row>
        <row r="4854">
          <cell r="C4854" t="str">
            <v>884.23</v>
          </cell>
          <cell r="E4854" t="str">
            <v>885.72</v>
          </cell>
        </row>
        <row r="4855">
          <cell r="C4855" t="str">
            <v>884.23</v>
          </cell>
          <cell r="E4855" t="str">
            <v>885.73</v>
          </cell>
        </row>
        <row r="4856">
          <cell r="C4856" t="str">
            <v>871.11</v>
          </cell>
          <cell r="E4856" t="str">
            <v>885.71</v>
          </cell>
        </row>
        <row r="4857">
          <cell r="C4857" t="str">
            <v>871.15</v>
          </cell>
          <cell r="E4857" t="str">
            <v>885.74</v>
          </cell>
        </row>
        <row r="4858">
          <cell r="C4858" t="str">
            <v>871.19</v>
          </cell>
          <cell r="E4858" t="str">
            <v>885.75</v>
          </cell>
        </row>
        <row r="4859">
          <cell r="C4859" t="str">
            <v>881.11</v>
          </cell>
          <cell r="E4859" t="str">
            <v>885.76</v>
          </cell>
        </row>
        <row r="4860">
          <cell r="C4860" t="str">
            <v>881.11</v>
          </cell>
          <cell r="E4860" t="str">
            <v>885.77</v>
          </cell>
        </row>
        <row r="4861">
          <cell r="C4861" t="str">
            <v>881.11</v>
          </cell>
          <cell r="E4861" t="str">
            <v>885.78</v>
          </cell>
        </row>
        <row r="4862">
          <cell r="C4862" t="str">
            <v>881.11</v>
          </cell>
          <cell r="E4862" t="str">
            <v>885.79</v>
          </cell>
        </row>
        <row r="4863">
          <cell r="C4863" t="str">
            <v>881.11</v>
          </cell>
          <cell r="E4863" t="str">
            <v>885.94</v>
          </cell>
        </row>
        <row r="4864">
          <cell r="C4864" t="str">
            <v>881.11</v>
          </cell>
          <cell r="E4864" t="str">
            <v>885.94</v>
          </cell>
        </row>
        <row r="4865">
          <cell r="C4865" t="str">
            <v>881.11</v>
          </cell>
          <cell r="E4865" t="str">
            <v>885.95</v>
          </cell>
        </row>
        <row r="4866">
          <cell r="C4866" t="str">
            <v>881.11</v>
          </cell>
          <cell r="E4866" t="str">
            <v>885.51</v>
          </cell>
        </row>
        <row r="4867">
          <cell r="C4867" t="str">
            <v>881.13</v>
          </cell>
          <cell r="E4867" t="str">
            <v>885.51</v>
          </cell>
        </row>
        <row r="4868">
          <cell r="C4868" t="str">
            <v>881.12</v>
          </cell>
          <cell r="E4868" t="str">
            <v>885.51</v>
          </cell>
        </row>
        <row r="4869">
          <cell r="C4869" t="str">
            <v>881.13</v>
          </cell>
          <cell r="E4869" t="str">
            <v>885.52</v>
          </cell>
        </row>
        <row r="4870">
          <cell r="C4870" t="str">
            <v>881.14</v>
          </cell>
          <cell r="E4870" t="str">
            <v>885.52</v>
          </cell>
        </row>
        <row r="4871">
          <cell r="C4871" t="str">
            <v>881.15</v>
          </cell>
          <cell r="E4871" t="str">
            <v>885.96</v>
          </cell>
        </row>
        <row r="4872">
          <cell r="C4872" t="str">
            <v>881.21</v>
          </cell>
          <cell r="E4872" t="str">
            <v>885.96</v>
          </cell>
        </row>
        <row r="4873">
          <cell r="C4873" t="str">
            <v>881.21</v>
          </cell>
          <cell r="E4873" t="str">
            <v>885.96</v>
          </cell>
        </row>
        <row r="4874">
          <cell r="C4874" t="str">
            <v>881.22</v>
          </cell>
          <cell r="E4874" t="str">
            <v>885.98</v>
          </cell>
        </row>
        <row r="4875">
          <cell r="C4875" t="str">
            <v>881.23</v>
          </cell>
          <cell r="E4875" t="str">
            <v>885.98</v>
          </cell>
        </row>
        <row r="4876">
          <cell r="C4876" t="str">
            <v>881.24</v>
          </cell>
          <cell r="E4876" t="str">
            <v>885.98</v>
          </cell>
        </row>
        <row r="4877">
          <cell r="C4877" t="str">
            <v>881.32</v>
          </cell>
          <cell r="E4877" t="str">
            <v>885.98</v>
          </cell>
        </row>
        <row r="4878">
          <cell r="C4878" t="str">
            <v>881.31</v>
          </cell>
          <cell r="E4878" t="str">
            <v>885.91</v>
          </cell>
        </row>
        <row r="4879">
          <cell r="C4879" t="str">
            <v>881.32</v>
          </cell>
          <cell r="E4879" t="str">
            <v>885.91</v>
          </cell>
        </row>
        <row r="4880">
          <cell r="C4880" t="str">
            <v>881.33</v>
          </cell>
          <cell r="E4880" t="str">
            <v>885.91</v>
          </cell>
        </row>
        <row r="4881">
          <cell r="C4881" t="str">
            <v>881.34</v>
          </cell>
          <cell r="E4881" t="str">
            <v>885.91</v>
          </cell>
        </row>
        <row r="4882">
          <cell r="C4882" t="str">
            <v>751.31</v>
          </cell>
          <cell r="E4882" t="str">
            <v>885.97</v>
          </cell>
        </row>
        <row r="4883">
          <cell r="C4883" t="str">
            <v>751.32</v>
          </cell>
          <cell r="E4883" t="str">
            <v>885.97</v>
          </cell>
        </row>
        <row r="4884">
          <cell r="C4884" t="str">
            <v>751.33</v>
          </cell>
          <cell r="E4884" t="str">
            <v>885.92</v>
          </cell>
        </row>
        <row r="4885">
          <cell r="C4885" t="str">
            <v>751.34</v>
          </cell>
          <cell r="E4885" t="str">
            <v>885.92</v>
          </cell>
        </row>
        <row r="4886">
          <cell r="C4886" t="str">
            <v>751.35</v>
          </cell>
          <cell r="E4886" t="str">
            <v>885.93</v>
          </cell>
        </row>
        <row r="4887">
          <cell r="C4887" t="str">
            <v>759.1</v>
          </cell>
          <cell r="E4887" t="str">
            <v>885.99</v>
          </cell>
        </row>
        <row r="4888">
          <cell r="C4888" t="str">
            <v>759.1</v>
          </cell>
          <cell r="E4888" t="str">
            <v>885.99</v>
          </cell>
        </row>
        <row r="4889">
          <cell r="C4889" t="str">
            <v>759.1</v>
          </cell>
          <cell r="E4889" t="str">
            <v>885.99</v>
          </cell>
        </row>
        <row r="4890">
          <cell r="C4890" t="str">
            <v>759.1</v>
          </cell>
          <cell r="E4890" t="str">
            <v>885.99</v>
          </cell>
        </row>
        <row r="4891">
          <cell r="C4891" t="str">
            <v>881.35</v>
          </cell>
          <cell r="E4891" t="str">
            <v>885.99</v>
          </cell>
        </row>
        <row r="4892">
          <cell r="C4892" t="str">
            <v>881.35</v>
          </cell>
          <cell r="E4892" t="str">
            <v>898.13</v>
          </cell>
        </row>
        <row r="4893">
          <cell r="C4893" t="str">
            <v>881.35</v>
          </cell>
          <cell r="E4893" t="str">
            <v>898.13</v>
          </cell>
        </row>
        <row r="4894">
          <cell r="C4894" t="str">
            <v>881.35</v>
          </cell>
          <cell r="E4894" t="str">
            <v>898.13</v>
          </cell>
        </row>
        <row r="4895">
          <cell r="C4895" t="str">
            <v>881.35</v>
          </cell>
          <cell r="E4895" t="str">
            <v>898.15</v>
          </cell>
        </row>
        <row r="4896">
          <cell r="C4896" t="str">
            <v>881.35</v>
          </cell>
          <cell r="E4896" t="str">
            <v>898.15</v>
          </cell>
        </row>
        <row r="4897">
          <cell r="C4897" t="str">
            <v>881.36</v>
          </cell>
          <cell r="E4897" t="str">
            <v>898.23</v>
          </cell>
        </row>
        <row r="4898">
          <cell r="C4898" t="str">
            <v>871.41</v>
          </cell>
          <cell r="E4898" t="str">
            <v>898.23</v>
          </cell>
        </row>
        <row r="4899">
          <cell r="C4899" t="str">
            <v>871.43</v>
          </cell>
          <cell r="E4899" t="str">
            <v>898.24</v>
          </cell>
        </row>
        <row r="4900">
          <cell r="C4900" t="str">
            <v>871.45</v>
          </cell>
          <cell r="E4900" t="str">
            <v>898.25</v>
          </cell>
        </row>
        <row r="4901">
          <cell r="C4901" t="str">
            <v>871.49</v>
          </cell>
          <cell r="E4901" t="str">
            <v>898.26</v>
          </cell>
        </row>
        <row r="4902">
          <cell r="C4902" t="str">
            <v>871.31</v>
          </cell>
          <cell r="E4902" t="str">
            <v>898.29</v>
          </cell>
        </row>
        <row r="4903">
          <cell r="C4903" t="str">
            <v>871.39</v>
          </cell>
          <cell r="E4903" t="str">
            <v>898.29</v>
          </cell>
        </row>
        <row r="4904">
          <cell r="C4904" t="str">
            <v>871.91</v>
          </cell>
          <cell r="E4904" t="str">
            <v>898.9</v>
          </cell>
        </row>
        <row r="4905">
          <cell r="C4905" t="str">
            <v>871.92</v>
          </cell>
          <cell r="E4905" t="str">
            <v>898.9</v>
          </cell>
        </row>
        <row r="4906">
          <cell r="C4906" t="str">
            <v>871.93</v>
          </cell>
          <cell r="E4906" t="str">
            <v>898.9</v>
          </cell>
        </row>
        <row r="4907">
          <cell r="C4907" t="str">
            <v>871.99</v>
          </cell>
          <cell r="E4907" t="str">
            <v>898.9</v>
          </cell>
        </row>
        <row r="4908">
          <cell r="C4908" t="str">
            <v>874.11</v>
          </cell>
          <cell r="E4908" t="str">
            <v>898.9</v>
          </cell>
        </row>
        <row r="4909">
          <cell r="C4909" t="str">
            <v>874.11</v>
          </cell>
          <cell r="E4909" t="str">
            <v>891.12</v>
          </cell>
        </row>
        <row r="4910">
          <cell r="C4910" t="str">
            <v>874.11</v>
          </cell>
          <cell r="E4910" t="str">
            <v>891.12</v>
          </cell>
        </row>
        <row r="4911">
          <cell r="C4911" t="str">
            <v>874.12</v>
          </cell>
          <cell r="E4911" t="str">
            <v>891.12</v>
          </cell>
        </row>
        <row r="4912">
          <cell r="C4912" t="str">
            <v>874.13</v>
          </cell>
          <cell r="E4912" t="str">
            <v>891.12</v>
          </cell>
        </row>
        <row r="4913">
          <cell r="C4913" t="str">
            <v>874.13</v>
          </cell>
          <cell r="E4913" t="str">
            <v>891.14</v>
          </cell>
        </row>
        <row r="4914">
          <cell r="C4914" t="str">
            <v>874.13</v>
          </cell>
          <cell r="E4914" t="str">
            <v>891.31</v>
          </cell>
        </row>
        <row r="4915">
          <cell r="C4915" t="str">
            <v>874.13</v>
          </cell>
          <cell r="E4915" t="str">
            <v>891.31</v>
          </cell>
        </row>
        <row r="4916">
          <cell r="C4916" t="str">
            <v>874.13</v>
          </cell>
          <cell r="E4916" t="str">
            <v>891.31</v>
          </cell>
        </row>
        <row r="4917">
          <cell r="C4917" t="str">
            <v>874.14</v>
          </cell>
          <cell r="E4917" t="str">
            <v>891.31</v>
          </cell>
        </row>
        <row r="4918">
          <cell r="C4918" t="str">
            <v>874.51</v>
          </cell>
          <cell r="E4918" t="str">
            <v>891.39</v>
          </cell>
        </row>
        <row r="4919">
          <cell r="C4919" t="str">
            <v>874.22</v>
          </cell>
          <cell r="E4919" t="str">
            <v>891.91</v>
          </cell>
        </row>
        <row r="4920">
          <cell r="C4920" t="str">
            <v>874.22</v>
          </cell>
          <cell r="E4920" t="str">
            <v>891.93</v>
          </cell>
        </row>
        <row r="4921">
          <cell r="C4921" t="str">
            <v>874.23</v>
          </cell>
          <cell r="E4921" t="str">
            <v>891.95</v>
          </cell>
        </row>
        <row r="4922">
          <cell r="C4922" t="str">
            <v>874.23</v>
          </cell>
          <cell r="E4922" t="str">
            <v>891.99</v>
          </cell>
        </row>
        <row r="4923">
          <cell r="C4923" t="str">
            <v>874.24</v>
          </cell>
          <cell r="E4923" t="str">
            <v>891.99</v>
          </cell>
        </row>
        <row r="4924">
          <cell r="C4924" t="str">
            <v>774.11</v>
          </cell>
          <cell r="E4924" t="str">
            <v>891.22</v>
          </cell>
        </row>
        <row r="4925">
          <cell r="C4925" t="str">
            <v>774.12</v>
          </cell>
          <cell r="E4925" t="str">
            <v>891.23</v>
          </cell>
        </row>
        <row r="4926">
          <cell r="C4926" t="str">
            <v>774.12</v>
          </cell>
          <cell r="E4926" t="str">
            <v>891.24</v>
          </cell>
        </row>
        <row r="4927">
          <cell r="C4927" t="str">
            <v>774.12</v>
          </cell>
          <cell r="E4927" t="str">
            <v>891.29</v>
          </cell>
        </row>
        <row r="4928">
          <cell r="C4928" t="str">
            <v>774.12</v>
          </cell>
          <cell r="E4928" t="str">
            <v>891.13</v>
          </cell>
        </row>
        <row r="4929">
          <cell r="C4929" t="str">
            <v>774.13</v>
          </cell>
          <cell r="E4929" t="str">
            <v>821.11</v>
          </cell>
        </row>
        <row r="4930">
          <cell r="C4930" t="str">
            <v>872.21</v>
          </cell>
          <cell r="E4930" t="str">
            <v>821.12</v>
          </cell>
        </row>
        <row r="4931">
          <cell r="C4931" t="str">
            <v>872.21</v>
          </cell>
          <cell r="E4931" t="str">
            <v>821.14</v>
          </cell>
        </row>
        <row r="4932">
          <cell r="C4932" t="str">
            <v>872.21</v>
          </cell>
          <cell r="E4932" t="str">
            <v>821.15</v>
          </cell>
        </row>
        <row r="4933">
          <cell r="C4933" t="str">
            <v>872.11</v>
          </cell>
          <cell r="E4933" t="str">
            <v>821.13</v>
          </cell>
        </row>
        <row r="4934">
          <cell r="C4934" t="str">
            <v>872.19</v>
          </cell>
          <cell r="E4934" t="str">
            <v>821.13</v>
          </cell>
        </row>
        <row r="4935">
          <cell r="C4935" t="str">
            <v>872.25</v>
          </cell>
          <cell r="E4935" t="str">
            <v>821.16</v>
          </cell>
        </row>
        <row r="4936">
          <cell r="C4936" t="str">
            <v>872.29</v>
          </cell>
          <cell r="E4936" t="str">
            <v>821.16</v>
          </cell>
        </row>
        <row r="4937">
          <cell r="C4937" t="str">
            <v>872.31</v>
          </cell>
          <cell r="E4937" t="str">
            <v>821.17</v>
          </cell>
        </row>
        <row r="4938">
          <cell r="C4938" t="str">
            <v>872.33</v>
          </cell>
          <cell r="E4938" t="str">
            <v>821.17</v>
          </cell>
        </row>
        <row r="4939">
          <cell r="C4939" t="str">
            <v>872.35</v>
          </cell>
          <cell r="E4939" t="str">
            <v>821.18</v>
          </cell>
        </row>
        <row r="4940">
          <cell r="C4940" t="str">
            <v>899.63</v>
          </cell>
          <cell r="E4940" t="str">
            <v>821.19</v>
          </cell>
        </row>
        <row r="4941">
          <cell r="C4941" t="str">
            <v>899.65</v>
          </cell>
          <cell r="E4941" t="str">
            <v>872.4</v>
          </cell>
        </row>
        <row r="4942">
          <cell r="C4942" t="str">
            <v>899.65</v>
          </cell>
          <cell r="E4942" t="str">
            <v>872.4</v>
          </cell>
        </row>
        <row r="4943">
          <cell r="C4943" t="str">
            <v>899.63</v>
          </cell>
          <cell r="E4943" t="str">
            <v>821.31</v>
          </cell>
        </row>
        <row r="4944">
          <cell r="C4944" t="str">
            <v>899.66</v>
          </cell>
          <cell r="E4944" t="str">
            <v>821.39</v>
          </cell>
        </row>
        <row r="4945">
          <cell r="C4945" t="str">
            <v>899.61</v>
          </cell>
          <cell r="E4945" t="str">
            <v>821.51</v>
          </cell>
        </row>
        <row r="4946">
          <cell r="C4946" t="str">
            <v>899.67</v>
          </cell>
          <cell r="E4946" t="str">
            <v>821.53</v>
          </cell>
        </row>
        <row r="4947">
          <cell r="C4947" t="str">
            <v>899.69</v>
          </cell>
          <cell r="E4947" t="str">
            <v>821.55</v>
          </cell>
        </row>
        <row r="4948">
          <cell r="C4948" t="str">
            <v>774.21</v>
          </cell>
          <cell r="E4948" t="str">
            <v>821.59</v>
          </cell>
        </row>
        <row r="4949">
          <cell r="C4949" t="str">
            <v>774.21</v>
          </cell>
          <cell r="E4949" t="str">
            <v>821.71</v>
          </cell>
        </row>
        <row r="4950">
          <cell r="C4950" t="str">
            <v>774.21</v>
          </cell>
          <cell r="E4950" t="str">
            <v>821.79</v>
          </cell>
        </row>
        <row r="4951">
          <cell r="C4951" t="str">
            <v>774.21</v>
          </cell>
          <cell r="E4951" t="str">
            <v>821.79</v>
          </cell>
        </row>
        <row r="4952">
          <cell r="C4952" t="str">
            <v>774.22</v>
          </cell>
          <cell r="E4952" t="str">
            <v>821.8</v>
          </cell>
        </row>
        <row r="4953">
          <cell r="C4953" t="str">
            <v>774.22</v>
          </cell>
          <cell r="E4953" t="str">
            <v>821.21</v>
          </cell>
        </row>
        <row r="4954">
          <cell r="C4954" t="str">
            <v>774.23</v>
          </cell>
          <cell r="E4954" t="str">
            <v>821.23</v>
          </cell>
        </row>
        <row r="4955">
          <cell r="C4955" t="str">
            <v>774.29</v>
          </cell>
          <cell r="E4955" t="str">
            <v>821.25</v>
          </cell>
        </row>
        <row r="4956">
          <cell r="C4956" t="str">
            <v>874.52</v>
          </cell>
          <cell r="E4956" t="str">
            <v>821.27</v>
          </cell>
        </row>
        <row r="4957">
          <cell r="C4957" t="str">
            <v>874.53</v>
          </cell>
          <cell r="E4957" t="str">
            <v>821.29</v>
          </cell>
        </row>
        <row r="4958">
          <cell r="C4958" t="str">
            <v>874.53</v>
          </cell>
          <cell r="E4958" t="str">
            <v>813.11</v>
          </cell>
        </row>
        <row r="4959">
          <cell r="C4959" t="str">
            <v>874.54</v>
          </cell>
          <cell r="E4959" t="str">
            <v>813.13</v>
          </cell>
        </row>
        <row r="4960">
          <cell r="C4960" t="str">
            <v>874.55</v>
          </cell>
          <cell r="E4960" t="str">
            <v>894.41</v>
          </cell>
        </row>
        <row r="4961">
          <cell r="C4961" t="str">
            <v>874.55</v>
          </cell>
          <cell r="E4961" t="str">
            <v>813.15</v>
          </cell>
        </row>
        <row r="4962">
          <cell r="C4962" t="str">
            <v>874.55</v>
          </cell>
          <cell r="E4962" t="str">
            <v>813.17</v>
          </cell>
        </row>
        <row r="4963">
          <cell r="C4963" t="str">
            <v>874.56</v>
          </cell>
          <cell r="E4963" t="str">
            <v>813.2</v>
          </cell>
        </row>
        <row r="4964">
          <cell r="C4964" t="str">
            <v>874.31</v>
          </cell>
          <cell r="E4964" t="str">
            <v>813.91</v>
          </cell>
        </row>
        <row r="4965">
          <cell r="C4965" t="str">
            <v>874.35</v>
          </cell>
          <cell r="E4965" t="str">
            <v>813.92</v>
          </cell>
        </row>
        <row r="4966">
          <cell r="C4966" t="str">
            <v>874.37</v>
          </cell>
          <cell r="E4966" t="str">
            <v>813.99</v>
          </cell>
        </row>
        <row r="4967">
          <cell r="C4967" t="str">
            <v>874.39</v>
          </cell>
          <cell r="E4967" t="str">
            <v>811.0</v>
          </cell>
        </row>
        <row r="4968">
          <cell r="C4968" t="str">
            <v>874.41</v>
          </cell>
          <cell r="E4968" t="str">
            <v>894.2</v>
          </cell>
        </row>
        <row r="4969">
          <cell r="C4969" t="str">
            <v>874.42</v>
          </cell>
          <cell r="E4969" t="str">
            <v>894.31</v>
          </cell>
        </row>
        <row r="4970">
          <cell r="C4970" t="str">
            <v>874.43</v>
          </cell>
          <cell r="E4970" t="str">
            <v>894.33</v>
          </cell>
        </row>
        <row r="4971">
          <cell r="C4971" t="str">
            <v>874.44</v>
          </cell>
          <cell r="E4971" t="str">
            <v>894.35</v>
          </cell>
        </row>
        <row r="4972">
          <cell r="C4972" t="str">
            <v>874.45</v>
          </cell>
          <cell r="E4972" t="str">
            <v>894.37</v>
          </cell>
        </row>
        <row r="4973">
          <cell r="C4973" t="str">
            <v>874.46</v>
          </cell>
          <cell r="E4973" t="str">
            <v>894.39</v>
          </cell>
        </row>
        <row r="4974">
          <cell r="C4974" t="str">
            <v>874.49</v>
          </cell>
          <cell r="E4974" t="str">
            <v>894.45</v>
          </cell>
        </row>
        <row r="4975">
          <cell r="C4975" t="str">
            <v>873.11</v>
          </cell>
          <cell r="E4975" t="str">
            <v>894.49</v>
          </cell>
        </row>
        <row r="4976">
          <cell r="C4976" t="str">
            <v>873.13</v>
          </cell>
          <cell r="E4976" t="str">
            <v>894.73</v>
          </cell>
        </row>
        <row r="4977">
          <cell r="C4977" t="str">
            <v>873.15</v>
          </cell>
          <cell r="E4977" t="str">
            <v>894.73</v>
          </cell>
        </row>
        <row r="4978">
          <cell r="C4978" t="str">
            <v>873.19</v>
          </cell>
          <cell r="E4978" t="str">
            <v>894.73</v>
          </cell>
        </row>
        <row r="4979">
          <cell r="C4979" t="str">
            <v>873.21</v>
          </cell>
          <cell r="E4979" t="str">
            <v>894.74</v>
          </cell>
        </row>
        <row r="4980">
          <cell r="C4980" t="str">
            <v>873.25</v>
          </cell>
          <cell r="E4980" t="str">
            <v>894.74</v>
          </cell>
        </row>
        <row r="4981">
          <cell r="C4981" t="str">
            <v>873.29</v>
          </cell>
          <cell r="E4981" t="str">
            <v>894.75</v>
          </cell>
        </row>
        <row r="4982">
          <cell r="C4982" t="str">
            <v>874.71</v>
          </cell>
          <cell r="E4982" t="str">
            <v>894.75</v>
          </cell>
        </row>
        <row r="4983">
          <cell r="C4983" t="str">
            <v>874.73</v>
          </cell>
          <cell r="E4983" t="str">
            <v>894.75</v>
          </cell>
        </row>
        <row r="4984">
          <cell r="C4984" t="str">
            <v>874.75</v>
          </cell>
          <cell r="E4984" t="str">
            <v>894.79</v>
          </cell>
        </row>
        <row r="4985">
          <cell r="C4985" t="str">
            <v>874.75</v>
          </cell>
          <cell r="E4985" t="str">
            <v>894.76</v>
          </cell>
        </row>
        <row r="4986">
          <cell r="C4986" t="str">
            <v>874.77</v>
          </cell>
          <cell r="E4986" t="str">
            <v>894.76</v>
          </cell>
        </row>
        <row r="4987">
          <cell r="C4987" t="str">
            <v>874.78</v>
          </cell>
          <cell r="E4987" t="str">
            <v>894.79</v>
          </cell>
        </row>
        <row r="4988">
          <cell r="C4988" t="str">
            <v>874.78</v>
          </cell>
          <cell r="E4988" t="str">
            <v>894.79</v>
          </cell>
        </row>
        <row r="4989">
          <cell r="C4989" t="str">
            <v>874.78</v>
          </cell>
          <cell r="E4989" t="str">
            <v>894.79</v>
          </cell>
        </row>
        <row r="4990">
          <cell r="C4990" t="str">
            <v>874.79</v>
          </cell>
          <cell r="E4990" t="str">
            <v>894.72</v>
          </cell>
        </row>
        <row r="4991">
          <cell r="C4991" t="str">
            <v>874.25</v>
          </cell>
          <cell r="E4991" t="str">
            <v>894.78</v>
          </cell>
        </row>
        <row r="4992">
          <cell r="C4992" t="str">
            <v>874.25</v>
          </cell>
          <cell r="E4992" t="str">
            <v>894.79</v>
          </cell>
        </row>
        <row r="4993">
          <cell r="C4993" t="str">
            <v>874.25</v>
          </cell>
          <cell r="E4993" t="str">
            <v>894.71</v>
          </cell>
        </row>
        <row r="4994">
          <cell r="C4994" t="str">
            <v>874.25</v>
          </cell>
          <cell r="E4994" t="str">
            <v>894.71</v>
          </cell>
        </row>
        <row r="4995">
          <cell r="C4995" t="str">
            <v>874.25</v>
          </cell>
          <cell r="E4995" t="str">
            <v>894.71</v>
          </cell>
        </row>
        <row r="4996">
          <cell r="C4996" t="str">
            <v>874.25</v>
          </cell>
          <cell r="E4996" t="str">
            <v>894.71</v>
          </cell>
        </row>
        <row r="4997">
          <cell r="C4997" t="str">
            <v>874.26</v>
          </cell>
          <cell r="E4997" t="str">
            <v>894.6</v>
          </cell>
        </row>
        <row r="4998">
          <cell r="C4998" t="str">
            <v>874.61</v>
          </cell>
          <cell r="E4998" t="str">
            <v>894.6</v>
          </cell>
        </row>
        <row r="4999">
          <cell r="C4999" t="str">
            <v>874.63</v>
          </cell>
          <cell r="E4999" t="str">
            <v>899.11</v>
          </cell>
        </row>
        <row r="5000">
          <cell r="C5000" t="str">
            <v>874.65</v>
          </cell>
          <cell r="E5000" t="str">
            <v>899.11</v>
          </cell>
        </row>
        <row r="5001">
          <cell r="C5001" t="str">
            <v>874.65</v>
          </cell>
          <cell r="E5001" t="str">
            <v>899.19</v>
          </cell>
        </row>
        <row r="5002">
          <cell r="C5002" t="str">
            <v>874.65</v>
          </cell>
          <cell r="E5002" t="str">
            <v>899.72</v>
          </cell>
        </row>
        <row r="5003">
          <cell r="C5003" t="str">
            <v>874.69</v>
          </cell>
          <cell r="E5003" t="str">
            <v>899.72</v>
          </cell>
        </row>
        <row r="5004">
          <cell r="C5004" t="str">
            <v>874.9</v>
          </cell>
          <cell r="E5004" t="str">
            <v>899.72</v>
          </cell>
        </row>
        <row r="5005">
          <cell r="C5005" t="str">
            <v>885.31</v>
          </cell>
          <cell r="E5005" t="str">
            <v>899.72</v>
          </cell>
        </row>
        <row r="5006">
          <cell r="C5006" t="str">
            <v>885.31</v>
          </cell>
          <cell r="E5006" t="str">
            <v>899.72</v>
          </cell>
        </row>
        <row r="5007">
          <cell r="C5007" t="str">
            <v>885.31</v>
          </cell>
          <cell r="E5007" t="str">
            <v>899.72</v>
          </cell>
        </row>
        <row r="5008">
          <cell r="C5008" t="str">
            <v>885.32</v>
          </cell>
          <cell r="E5008" t="str">
            <v>899.72</v>
          </cell>
        </row>
        <row r="5009">
          <cell r="C5009" t="str">
            <v>885.32</v>
          </cell>
          <cell r="E5009" t="str">
            <v>899.81</v>
          </cell>
        </row>
        <row r="5010">
          <cell r="C5010" t="str">
            <v>885.39</v>
          </cell>
          <cell r="E5010" t="str">
            <v>831.3</v>
          </cell>
        </row>
        <row r="5011">
          <cell r="C5011" t="str">
            <v>885.39</v>
          </cell>
          <cell r="E5011" t="str">
            <v>899.83</v>
          </cell>
        </row>
        <row r="5012">
          <cell r="C5012" t="str">
            <v>885.41</v>
          </cell>
          <cell r="E5012" t="str">
            <v>899.83</v>
          </cell>
        </row>
        <row r="5013">
          <cell r="C5013" t="str">
            <v>885.41</v>
          </cell>
          <cell r="E5013" t="str">
            <v>899.83</v>
          </cell>
        </row>
        <row r="5014">
          <cell r="C5014" t="str">
            <v>885.41</v>
          </cell>
          <cell r="E5014" t="str">
            <v>899.83</v>
          </cell>
        </row>
        <row r="5015">
          <cell r="C5015" t="str">
            <v>885.42</v>
          </cell>
          <cell r="E5015" t="str">
            <v>899.84</v>
          </cell>
        </row>
        <row r="5016">
          <cell r="C5016" t="str">
            <v>885.42</v>
          </cell>
          <cell r="E5016" t="str">
            <v>899.85</v>
          </cell>
        </row>
        <row r="5017">
          <cell r="C5017" t="str">
            <v>885.49</v>
          </cell>
          <cell r="E5017" t="str">
            <v>899.85</v>
          </cell>
        </row>
        <row r="5018">
          <cell r="C5018" t="str">
            <v>885.49</v>
          </cell>
          <cell r="E5018" t="str">
            <v>899.86</v>
          </cell>
        </row>
        <row r="5019">
          <cell r="C5019" t="str">
            <v>885.72</v>
          </cell>
          <cell r="E5019" t="str">
            <v>895.21</v>
          </cell>
        </row>
        <row r="5020">
          <cell r="C5020" t="str">
            <v>885.73</v>
          </cell>
          <cell r="E5020" t="str">
            <v>895.21</v>
          </cell>
        </row>
        <row r="5021">
          <cell r="C5021" t="str">
            <v>885.71</v>
          </cell>
          <cell r="E5021" t="str">
            <v>895.21</v>
          </cell>
        </row>
        <row r="5022">
          <cell r="C5022" t="str">
            <v>885.74</v>
          </cell>
          <cell r="E5022" t="str">
            <v>895.21</v>
          </cell>
        </row>
        <row r="5023">
          <cell r="C5023" t="str">
            <v>885.75</v>
          </cell>
          <cell r="E5023" t="str">
            <v>895.21</v>
          </cell>
        </row>
        <row r="5024">
          <cell r="C5024" t="str">
            <v>885.76</v>
          </cell>
          <cell r="E5024" t="str">
            <v>895.21</v>
          </cell>
        </row>
        <row r="5025">
          <cell r="C5025" t="str">
            <v>885.77</v>
          </cell>
          <cell r="E5025" t="str">
            <v>895.21</v>
          </cell>
        </row>
        <row r="5026">
          <cell r="C5026" t="str">
            <v>885.78</v>
          </cell>
          <cell r="E5026" t="str">
            <v>895.22</v>
          </cell>
        </row>
        <row r="5027">
          <cell r="C5027" t="str">
            <v>885.79</v>
          </cell>
          <cell r="E5027" t="str">
            <v>895.21</v>
          </cell>
        </row>
        <row r="5028">
          <cell r="C5028" t="str">
            <v>885.94</v>
          </cell>
          <cell r="E5028" t="str">
            <v>895.23</v>
          </cell>
        </row>
        <row r="5029">
          <cell r="C5029" t="str">
            <v>885.94</v>
          </cell>
          <cell r="E5029" t="str">
            <v>895.23</v>
          </cell>
        </row>
        <row r="5030">
          <cell r="C5030" t="str">
            <v>885.94</v>
          </cell>
          <cell r="E5030" t="str">
            <v>895.23</v>
          </cell>
        </row>
        <row r="5031">
          <cell r="C5031" t="str">
            <v>885.95</v>
          </cell>
          <cell r="E5031" t="str">
            <v>895.92</v>
          </cell>
        </row>
        <row r="5032">
          <cell r="C5032" t="str">
            <v>885.51</v>
          </cell>
          <cell r="E5032" t="str">
            <v>895.93</v>
          </cell>
        </row>
        <row r="5033">
          <cell r="C5033" t="str">
            <v>885.51</v>
          </cell>
          <cell r="E5033" t="str">
            <v>895.94</v>
          </cell>
        </row>
        <row r="5034">
          <cell r="C5034" t="str">
            <v>885.51</v>
          </cell>
          <cell r="E5034" t="str">
            <v>895.94</v>
          </cell>
        </row>
        <row r="5035">
          <cell r="C5035" t="str">
            <v>885.52</v>
          </cell>
          <cell r="E5035" t="str">
            <v>899.33</v>
          </cell>
        </row>
        <row r="5036">
          <cell r="C5036" t="str">
            <v>885.52</v>
          </cell>
          <cell r="E5036" t="str">
            <v>899.33</v>
          </cell>
        </row>
        <row r="5037">
          <cell r="C5037" t="str">
            <v>885.96</v>
          </cell>
          <cell r="E5037" t="str">
            <v>899.33</v>
          </cell>
        </row>
        <row r="5038">
          <cell r="C5038" t="str">
            <v>885.96</v>
          </cell>
          <cell r="E5038" t="str">
            <v>899.35</v>
          </cell>
        </row>
        <row r="5039">
          <cell r="C5039" t="str">
            <v>885.96</v>
          </cell>
          <cell r="E5039" t="str">
            <v>899.37</v>
          </cell>
        </row>
        <row r="5040">
          <cell r="C5040" t="str">
            <v>885.98</v>
          </cell>
          <cell r="E5040" t="str">
            <v>899.89</v>
          </cell>
        </row>
        <row r="5041">
          <cell r="C5041" t="str">
            <v>885.98</v>
          </cell>
          <cell r="E5041" t="str">
            <v>899.89</v>
          </cell>
        </row>
        <row r="5042">
          <cell r="C5042" t="str">
            <v>885.98</v>
          </cell>
          <cell r="E5042" t="str">
            <v>899.89</v>
          </cell>
        </row>
        <row r="5043">
          <cell r="C5043" t="str">
            <v>885.98</v>
          </cell>
          <cell r="E5043" t="str">
            <v>899.87</v>
          </cell>
        </row>
        <row r="5044">
          <cell r="C5044" t="str">
            <v>885.91</v>
          </cell>
          <cell r="E5044" t="str">
            <v>899.82</v>
          </cell>
        </row>
        <row r="5045">
          <cell r="C5045" t="str">
            <v>885.91</v>
          </cell>
          <cell r="E5045" t="str">
            <v>899.97</v>
          </cell>
        </row>
        <row r="5046">
          <cell r="C5046" t="str">
            <v>885.91</v>
          </cell>
          <cell r="E5046" t="str">
            <v>899.88</v>
          </cell>
        </row>
        <row r="5047">
          <cell r="C5047" t="str">
            <v>885.91</v>
          </cell>
          <cell r="E5047" t="str">
            <v>896.11</v>
          </cell>
        </row>
        <row r="5048">
          <cell r="C5048" t="str">
            <v>885.97</v>
          </cell>
          <cell r="E5048" t="str">
            <v>896.12</v>
          </cell>
        </row>
        <row r="5049">
          <cell r="C5049" t="str">
            <v>885.97</v>
          </cell>
          <cell r="E5049" t="str">
            <v>896.2</v>
          </cell>
        </row>
        <row r="5050">
          <cell r="C5050" t="str">
            <v>885.92</v>
          </cell>
          <cell r="E5050" t="str">
            <v>896.3</v>
          </cell>
        </row>
        <row r="5051">
          <cell r="C5051" t="str">
            <v>885.92</v>
          </cell>
          <cell r="E5051" t="str">
            <v>896.4</v>
          </cell>
        </row>
        <row r="5052">
          <cell r="C5052" t="str">
            <v>885.93</v>
          </cell>
          <cell r="E5052" t="str">
            <v>896.5</v>
          </cell>
        </row>
        <row r="5053">
          <cell r="C5053" t="str">
            <v>885.99</v>
          </cell>
          <cell r="E5053" t="str">
            <v>896.6</v>
          </cell>
        </row>
        <row r="5054">
          <cell r="C5054" t="str">
            <v>885.99</v>
          </cell>
          <cell r="E5054" t="str">
            <v>911.0</v>
          </cell>
        </row>
        <row r="5055">
          <cell r="C5055" t="str">
            <v>885.99</v>
          </cell>
          <cell r="E5055" t="str">
            <v>931.0</v>
          </cell>
        </row>
        <row r="5056">
          <cell r="C5056" t="str">
            <v>885.99</v>
          </cell>
        </row>
        <row r="5057">
          <cell r="C5057" t="str">
            <v>885.99</v>
          </cell>
        </row>
        <row r="5058">
          <cell r="C5058" t="str">
            <v>898.13</v>
          </cell>
        </row>
        <row r="5059">
          <cell r="C5059" t="str">
            <v>898.13</v>
          </cell>
        </row>
        <row r="5060">
          <cell r="C5060" t="str">
            <v>898.13</v>
          </cell>
        </row>
        <row r="5061">
          <cell r="C5061" t="str">
            <v>898.15</v>
          </cell>
        </row>
        <row r="5062">
          <cell r="C5062" t="str">
            <v>898.15</v>
          </cell>
        </row>
        <row r="5063">
          <cell r="C5063" t="str">
            <v>898.21</v>
          </cell>
        </row>
        <row r="5064">
          <cell r="C5064" t="str">
            <v>898.22</v>
          </cell>
        </row>
        <row r="5065">
          <cell r="C5065" t="str">
            <v>898.22</v>
          </cell>
        </row>
        <row r="5066">
          <cell r="C5066" t="str">
            <v>898.23</v>
          </cell>
        </row>
        <row r="5067">
          <cell r="C5067" t="str">
            <v>898.23</v>
          </cell>
        </row>
        <row r="5068">
          <cell r="C5068" t="str">
            <v>898.24</v>
          </cell>
        </row>
        <row r="5069">
          <cell r="C5069" t="str">
            <v>898.25</v>
          </cell>
        </row>
        <row r="5070">
          <cell r="C5070" t="str">
            <v>898.26</v>
          </cell>
        </row>
        <row r="5071">
          <cell r="C5071" t="str">
            <v>898.29</v>
          </cell>
        </row>
        <row r="5072">
          <cell r="C5072" t="str">
            <v>898.29</v>
          </cell>
        </row>
        <row r="5073">
          <cell r="C5073" t="str">
            <v>898.9</v>
          </cell>
        </row>
        <row r="5074">
          <cell r="C5074" t="str">
            <v>898.9</v>
          </cell>
        </row>
        <row r="5075">
          <cell r="C5075" t="str">
            <v>898.9</v>
          </cell>
        </row>
        <row r="5076">
          <cell r="C5076" t="str">
            <v>898.9</v>
          </cell>
        </row>
        <row r="5077">
          <cell r="C5077" t="str">
            <v>898.9</v>
          </cell>
        </row>
        <row r="5078">
          <cell r="C5078" t="str">
            <v>898.9</v>
          </cell>
        </row>
        <row r="5079">
          <cell r="C5079" t="str">
            <v>898.9</v>
          </cell>
        </row>
        <row r="5080">
          <cell r="C5080" t="str">
            <v>898.9</v>
          </cell>
        </row>
        <row r="5081">
          <cell r="C5081" t="str">
            <v>891.12</v>
          </cell>
        </row>
        <row r="5082">
          <cell r="C5082" t="str">
            <v>891.12</v>
          </cell>
        </row>
        <row r="5083">
          <cell r="C5083" t="str">
            <v>891.12</v>
          </cell>
        </row>
        <row r="5084">
          <cell r="C5084" t="str">
            <v>891.12</v>
          </cell>
        </row>
        <row r="5085">
          <cell r="C5085" t="str">
            <v>891.14</v>
          </cell>
        </row>
        <row r="5086">
          <cell r="C5086" t="str">
            <v>891.31</v>
          </cell>
        </row>
        <row r="5087">
          <cell r="C5087" t="str">
            <v>891.31</v>
          </cell>
        </row>
        <row r="5088">
          <cell r="C5088" t="str">
            <v>891.31</v>
          </cell>
        </row>
        <row r="5089">
          <cell r="C5089" t="str">
            <v>891.31</v>
          </cell>
        </row>
        <row r="5090">
          <cell r="C5090" t="str">
            <v>891.39</v>
          </cell>
        </row>
        <row r="5091">
          <cell r="C5091" t="str">
            <v>891.91</v>
          </cell>
        </row>
        <row r="5092">
          <cell r="C5092" t="str">
            <v>891.93</v>
          </cell>
        </row>
        <row r="5093">
          <cell r="C5093" t="str">
            <v>891.95</v>
          </cell>
        </row>
        <row r="5094">
          <cell r="C5094" t="str">
            <v>891.99</v>
          </cell>
        </row>
        <row r="5095">
          <cell r="C5095" t="str">
            <v>891.99</v>
          </cell>
        </row>
        <row r="5096">
          <cell r="C5096" t="str">
            <v>891.21</v>
          </cell>
        </row>
        <row r="5097">
          <cell r="C5097" t="str">
            <v>891.22</v>
          </cell>
        </row>
        <row r="5098">
          <cell r="C5098" t="str">
            <v>891.23</v>
          </cell>
        </row>
        <row r="5099">
          <cell r="C5099" t="str">
            <v>891.24</v>
          </cell>
        </row>
        <row r="5100">
          <cell r="C5100" t="str">
            <v>891.29</v>
          </cell>
        </row>
        <row r="5101">
          <cell r="C5101" t="str">
            <v>891.13</v>
          </cell>
        </row>
        <row r="5102">
          <cell r="C5102" t="str">
            <v>821.11</v>
          </cell>
        </row>
        <row r="5103">
          <cell r="C5103" t="str">
            <v>821.12</v>
          </cell>
        </row>
        <row r="5104">
          <cell r="C5104" t="str">
            <v>821.14</v>
          </cell>
        </row>
        <row r="5105">
          <cell r="C5105" t="str">
            <v>821.15</v>
          </cell>
        </row>
        <row r="5106">
          <cell r="C5106" t="str">
            <v>821.13</v>
          </cell>
        </row>
        <row r="5107">
          <cell r="C5107" t="str">
            <v>821.16</v>
          </cell>
        </row>
        <row r="5108">
          <cell r="C5108" t="str">
            <v>821.16</v>
          </cell>
        </row>
        <row r="5109">
          <cell r="C5109" t="str">
            <v>821.17</v>
          </cell>
        </row>
        <row r="5110">
          <cell r="C5110" t="str">
            <v>821.17</v>
          </cell>
        </row>
        <row r="5111">
          <cell r="C5111" t="str">
            <v>821.18</v>
          </cell>
        </row>
        <row r="5112">
          <cell r="C5112" t="str">
            <v>821.19</v>
          </cell>
        </row>
        <row r="5113">
          <cell r="C5113" t="str">
            <v>872.4</v>
          </cell>
        </row>
        <row r="5114">
          <cell r="C5114" t="str">
            <v>872.4</v>
          </cell>
        </row>
        <row r="5115">
          <cell r="C5115" t="str">
            <v>821.31</v>
          </cell>
        </row>
        <row r="5116">
          <cell r="C5116" t="str">
            <v>821.39</v>
          </cell>
        </row>
        <row r="5117">
          <cell r="C5117" t="str">
            <v>821.51</v>
          </cell>
        </row>
        <row r="5118">
          <cell r="C5118" t="str">
            <v>821.53</v>
          </cell>
        </row>
        <row r="5119">
          <cell r="C5119" t="str">
            <v>821.55</v>
          </cell>
        </row>
        <row r="5120">
          <cell r="C5120" t="str">
            <v>821.59</v>
          </cell>
        </row>
        <row r="5121">
          <cell r="C5121" t="str">
            <v>821.71</v>
          </cell>
        </row>
        <row r="5122">
          <cell r="C5122" t="str">
            <v>821.79</v>
          </cell>
        </row>
        <row r="5123">
          <cell r="C5123" t="str">
            <v>821.8</v>
          </cell>
        </row>
        <row r="5124">
          <cell r="C5124" t="str">
            <v>821.21</v>
          </cell>
        </row>
        <row r="5125">
          <cell r="C5125" t="str">
            <v>821.23</v>
          </cell>
        </row>
        <row r="5126">
          <cell r="C5126" t="str">
            <v>821.25</v>
          </cell>
        </row>
        <row r="5127">
          <cell r="C5127" t="str">
            <v>821.27</v>
          </cell>
        </row>
        <row r="5128">
          <cell r="C5128" t="str">
            <v>821.29</v>
          </cell>
        </row>
        <row r="5129">
          <cell r="C5129" t="str">
            <v>813.11</v>
          </cell>
        </row>
        <row r="5130">
          <cell r="C5130" t="str">
            <v>813.13</v>
          </cell>
        </row>
        <row r="5131">
          <cell r="C5131" t="str">
            <v>894.41</v>
          </cell>
        </row>
        <row r="5132">
          <cell r="C5132" t="str">
            <v>813.15</v>
          </cell>
        </row>
        <row r="5133">
          <cell r="C5133" t="str">
            <v>813.17</v>
          </cell>
        </row>
        <row r="5134">
          <cell r="C5134" t="str">
            <v>813.2</v>
          </cell>
        </row>
        <row r="5135">
          <cell r="C5135" t="str">
            <v>813.91</v>
          </cell>
        </row>
        <row r="5136">
          <cell r="C5136" t="str">
            <v>813.92</v>
          </cell>
        </row>
        <row r="5137">
          <cell r="C5137" t="str">
            <v>813.99</v>
          </cell>
        </row>
        <row r="5138">
          <cell r="C5138" t="str">
            <v>811.0</v>
          </cell>
        </row>
        <row r="5139">
          <cell r="C5139" t="str">
            <v>894.21</v>
          </cell>
        </row>
        <row r="5140">
          <cell r="C5140" t="str">
            <v>894.22</v>
          </cell>
        </row>
        <row r="5141">
          <cell r="C5141" t="str">
            <v>894.23</v>
          </cell>
        </row>
        <row r="5142">
          <cell r="C5142" t="str">
            <v>894.23</v>
          </cell>
        </row>
        <row r="5143">
          <cell r="C5143" t="str">
            <v>894.24</v>
          </cell>
        </row>
        <row r="5144">
          <cell r="C5144" t="str">
            <v>894.24</v>
          </cell>
        </row>
        <row r="5145">
          <cell r="C5145" t="str">
            <v>894.24</v>
          </cell>
        </row>
        <row r="5146">
          <cell r="C5146" t="str">
            <v>894.25</v>
          </cell>
        </row>
        <row r="5147">
          <cell r="C5147" t="str">
            <v>894.25</v>
          </cell>
        </row>
        <row r="5148">
          <cell r="C5148" t="str">
            <v>894.26</v>
          </cell>
        </row>
        <row r="5149">
          <cell r="C5149" t="str">
            <v>894.27</v>
          </cell>
        </row>
        <row r="5150">
          <cell r="C5150" t="str">
            <v>894.29</v>
          </cell>
        </row>
        <row r="5151">
          <cell r="C5151" t="str">
            <v>894.29</v>
          </cell>
        </row>
        <row r="5152">
          <cell r="C5152" t="str">
            <v>894.29</v>
          </cell>
        </row>
        <row r="5153">
          <cell r="C5153" t="str">
            <v>894.31</v>
          </cell>
        </row>
        <row r="5154">
          <cell r="C5154" t="str">
            <v>894.33</v>
          </cell>
        </row>
        <row r="5155">
          <cell r="C5155" t="str">
            <v>894.35</v>
          </cell>
        </row>
        <row r="5156">
          <cell r="C5156" t="str">
            <v>894.37</v>
          </cell>
        </row>
        <row r="5157">
          <cell r="C5157" t="str">
            <v>894.39</v>
          </cell>
        </row>
        <row r="5158">
          <cell r="C5158" t="str">
            <v>894.45</v>
          </cell>
        </row>
        <row r="5159">
          <cell r="C5159" t="str">
            <v>894.49</v>
          </cell>
        </row>
        <row r="5160">
          <cell r="C5160" t="str">
            <v>894.73</v>
          </cell>
        </row>
        <row r="5161">
          <cell r="C5161" t="str">
            <v>894.73</v>
          </cell>
        </row>
        <row r="5162">
          <cell r="C5162" t="str">
            <v>894.73</v>
          </cell>
        </row>
        <row r="5163">
          <cell r="C5163" t="str">
            <v>894.74</v>
          </cell>
        </row>
        <row r="5164">
          <cell r="C5164" t="str">
            <v>894.74</v>
          </cell>
        </row>
        <row r="5165">
          <cell r="C5165" t="str">
            <v>894.75</v>
          </cell>
        </row>
        <row r="5166">
          <cell r="C5166" t="str">
            <v>894.75</v>
          </cell>
        </row>
        <row r="5167">
          <cell r="C5167" t="str">
            <v>894.75</v>
          </cell>
        </row>
        <row r="5168">
          <cell r="C5168" t="str">
            <v>894.79</v>
          </cell>
        </row>
        <row r="5169">
          <cell r="C5169" t="str">
            <v>894.76</v>
          </cell>
        </row>
        <row r="5170">
          <cell r="C5170" t="str">
            <v>894.76</v>
          </cell>
        </row>
        <row r="5171">
          <cell r="C5171" t="str">
            <v>894.79</v>
          </cell>
        </row>
        <row r="5172">
          <cell r="C5172" t="str">
            <v>894.79</v>
          </cell>
        </row>
        <row r="5173">
          <cell r="C5173" t="str">
            <v>894.79</v>
          </cell>
        </row>
        <row r="5174">
          <cell r="C5174" t="str">
            <v>894.72</v>
          </cell>
        </row>
        <row r="5175">
          <cell r="C5175" t="str">
            <v>894.78</v>
          </cell>
        </row>
        <row r="5176">
          <cell r="C5176" t="str">
            <v>894.79</v>
          </cell>
        </row>
        <row r="5177">
          <cell r="C5177" t="str">
            <v>894.71</v>
          </cell>
        </row>
        <row r="5178">
          <cell r="C5178" t="str">
            <v>894.71</v>
          </cell>
        </row>
        <row r="5179">
          <cell r="C5179" t="str">
            <v>894.71</v>
          </cell>
        </row>
        <row r="5180">
          <cell r="C5180" t="str">
            <v>894.71</v>
          </cell>
        </row>
        <row r="5181">
          <cell r="C5181" t="str">
            <v>894.6</v>
          </cell>
        </row>
        <row r="5182">
          <cell r="C5182" t="str">
            <v>894.6</v>
          </cell>
        </row>
        <row r="5183">
          <cell r="C5183" t="str">
            <v>899.11</v>
          </cell>
        </row>
        <row r="5184">
          <cell r="C5184" t="str">
            <v>899.11</v>
          </cell>
        </row>
        <row r="5185">
          <cell r="C5185" t="str">
            <v>899.19</v>
          </cell>
        </row>
        <row r="5186">
          <cell r="C5186" t="str">
            <v>899.72</v>
          </cell>
        </row>
        <row r="5187">
          <cell r="C5187" t="str">
            <v>899.72</v>
          </cell>
        </row>
        <row r="5188">
          <cell r="C5188" t="str">
            <v>899.72</v>
          </cell>
        </row>
        <row r="5189">
          <cell r="C5189" t="str">
            <v>899.72</v>
          </cell>
        </row>
        <row r="5190">
          <cell r="C5190" t="str">
            <v>899.72</v>
          </cell>
        </row>
        <row r="5191">
          <cell r="C5191" t="str">
            <v>899.72</v>
          </cell>
        </row>
        <row r="5192">
          <cell r="C5192" t="str">
            <v>899.72</v>
          </cell>
        </row>
        <row r="5193">
          <cell r="C5193" t="str">
            <v>899.81</v>
          </cell>
        </row>
        <row r="5194">
          <cell r="C5194" t="str">
            <v>831.3</v>
          </cell>
        </row>
        <row r="5195">
          <cell r="C5195" t="str">
            <v>899.83</v>
          </cell>
        </row>
        <row r="5196">
          <cell r="C5196" t="str">
            <v>899.83</v>
          </cell>
        </row>
        <row r="5197">
          <cell r="C5197" t="str">
            <v>899.83</v>
          </cell>
        </row>
        <row r="5198">
          <cell r="C5198" t="str">
            <v>899.83</v>
          </cell>
        </row>
        <row r="5199">
          <cell r="C5199" t="str">
            <v>899.84</v>
          </cell>
        </row>
        <row r="5200">
          <cell r="C5200" t="str">
            <v>899.85</v>
          </cell>
        </row>
        <row r="5201">
          <cell r="C5201" t="str">
            <v>899.85</v>
          </cell>
        </row>
        <row r="5202">
          <cell r="C5202" t="str">
            <v>899.86</v>
          </cell>
        </row>
        <row r="5203">
          <cell r="C5203" t="str">
            <v>895.21</v>
          </cell>
        </row>
        <row r="5204">
          <cell r="C5204" t="str">
            <v>895.21</v>
          </cell>
        </row>
        <row r="5205">
          <cell r="C5205" t="str">
            <v>895.21</v>
          </cell>
        </row>
        <row r="5206">
          <cell r="C5206" t="str">
            <v>895.21</v>
          </cell>
        </row>
        <row r="5207">
          <cell r="C5207" t="str">
            <v>895.21</v>
          </cell>
        </row>
        <row r="5208">
          <cell r="C5208" t="str">
            <v>895.21</v>
          </cell>
        </row>
        <row r="5209">
          <cell r="C5209" t="str">
            <v>895.21</v>
          </cell>
        </row>
        <row r="5210">
          <cell r="C5210" t="str">
            <v>895.22</v>
          </cell>
        </row>
        <row r="5211">
          <cell r="C5211" t="str">
            <v>895.21</v>
          </cell>
        </row>
        <row r="5212">
          <cell r="C5212" t="str">
            <v>895.23</v>
          </cell>
        </row>
        <row r="5213">
          <cell r="C5213" t="str">
            <v>895.23</v>
          </cell>
        </row>
        <row r="5214">
          <cell r="C5214" t="str">
            <v>895.23</v>
          </cell>
        </row>
        <row r="5215">
          <cell r="C5215" t="str">
            <v>895.92</v>
          </cell>
        </row>
        <row r="5216">
          <cell r="C5216" t="str">
            <v>895.93</v>
          </cell>
        </row>
        <row r="5217">
          <cell r="C5217" t="str">
            <v>895.94</v>
          </cell>
        </row>
        <row r="5218">
          <cell r="C5218" t="str">
            <v>895.94</v>
          </cell>
        </row>
        <row r="5219">
          <cell r="C5219" t="str">
            <v>899.33</v>
          </cell>
        </row>
        <row r="5220">
          <cell r="C5220" t="str">
            <v>899.33</v>
          </cell>
        </row>
        <row r="5221">
          <cell r="C5221" t="str">
            <v>899.33</v>
          </cell>
        </row>
        <row r="5222">
          <cell r="C5222" t="str">
            <v>899.35</v>
          </cell>
        </row>
        <row r="5223">
          <cell r="C5223" t="str">
            <v>899.37</v>
          </cell>
        </row>
        <row r="5224">
          <cell r="C5224" t="str">
            <v>899.37</v>
          </cell>
        </row>
        <row r="5225">
          <cell r="C5225" t="str">
            <v>899.89</v>
          </cell>
        </row>
        <row r="5226">
          <cell r="C5226" t="str">
            <v>899.89</v>
          </cell>
        </row>
        <row r="5227">
          <cell r="C5227" t="str">
            <v>899.89</v>
          </cell>
        </row>
        <row r="5228">
          <cell r="C5228" t="str">
            <v>899.87</v>
          </cell>
        </row>
        <row r="5229">
          <cell r="C5229" t="str">
            <v>899.82</v>
          </cell>
        </row>
        <row r="5230">
          <cell r="C5230" t="str">
            <v>899.97</v>
          </cell>
        </row>
        <row r="5231">
          <cell r="C5231" t="str">
            <v>899.88</v>
          </cell>
        </row>
        <row r="5232">
          <cell r="C5232" t="str">
            <v>896.11</v>
          </cell>
        </row>
        <row r="5233">
          <cell r="C5233" t="str">
            <v>896.12</v>
          </cell>
        </row>
        <row r="5234">
          <cell r="C5234" t="str">
            <v>896.2</v>
          </cell>
        </row>
        <row r="5235">
          <cell r="C5235" t="str">
            <v>896.3</v>
          </cell>
        </row>
        <row r="5236">
          <cell r="C5236" t="str">
            <v>896.4</v>
          </cell>
        </row>
        <row r="5237">
          <cell r="C5237" t="str">
            <v>896.5</v>
          </cell>
        </row>
        <row r="5238">
          <cell r="C5238" t="str">
            <v>896.6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8A559-FB26-4657-B936-44795CD1FF9D}">
  <dimension ref="B1:CD1361"/>
  <sheetViews>
    <sheetView tabSelected="1" zoomScale="85" zoomScaleNormal="85" workbookViewId="0">
      <selection activeCell="H34" sqref="H34"/>
    </sheetView>
  </sheetViews>
  <sheetFormatPr defaultColWidth="9.140625" defaultRowHeight="15" x14ac:dyDescent="0.2"/>
  <cols>
    <col min="1" max="1" width="2.5703125" style="139" customWidth="1"/>
    <col min="2" max="2" width="5.140625" style="139" bestFit="1" customWidth="1"/>
    <col min="3" max="3" width="23.85546875" style="139" bestFit="1" customWidth="1"/>
    <col min="4" max="4" width="21.42578125" style="139" customWidth="1"/>
    <col min="5" max="16384" width="9.140625" style="139"/>
  </cols>
  <sheetData>
    <row r="1" spans="2:8" s="135" customFormat="1" ht="15.75" x14ac:dyDescent="0.25">
      <c r="C1" s="136" t="s">
        <v>88</v>
      </c>
      <c r="D1" s="136" t="s">
        <v>89</v>
      </c>
    </row>
    <row r="2" spans="2:8" s="135" customFormat="1" ht="12.75" x14ac:dyDescent="0.2">
      <c r="B2" s="137">
        <v>2020</v>
      </c>
      <c r="C2" s="138">
        <v>51.281830062309993</v>
      </c>
      <c r="D2" s="138">
        <v>89.701579463776667</v>
      </c>
    </row>
    <row r="3" spans="2:8" s="135" customFormat="1" ht="12.75" x14ac:dyDescent="0.2">
      <c r="B3" s="137">
        <v>2021</v>
      </c>
      <c r="C3" s="138">
        <v>88.202986609448899</v>
      </c>
      <c r="D3" s="138">
        <v>120.37086386623112</v>
      </c>
    </row>
    <row r="4" spans="2:8" x14ac:dyDescent="0.2">
      <c r="B4" s="137">
        <v>2022</v>
      </c>
      <c r="C4" s="138">
        <v>157.15059209288447</v>
      </c>
      <c r="D4" s="138">
        <v>140.44755715524224</v>
      </c>
    </row>
    <row r="5" spans="2:8" x14ac:dyDescent="0.2">
      <c r="B5" s="137">
        <v>2023</v>
      </c>
      <c r="C5" s="138">
        <v>106.88191407596445</v>
      </c>
      <c r="D5" s="138">
        <v>126.56490593467555</v>
      </c>
    </row>
    <row r="6" spans="2:8" x14ac:dyDescent="0.2">
      <c r="B6" s="140">
        <v>2024</v>
      </c>
      <c r="C6" s="138">
        <v>103.06816347810111</v>
      </c>
      <c r="D6" s="138">
        <v>115.84854332141887</v>
      </c>
    </row>
    <row r="8" spans="2:8" x14ac:dyDescent="0.2">
      <c r="B8" s="141"/>
    </row>
    <row r="10" spans="2:8" x14ac:dyDescent="0.2">
      <c r="B10" s="542" t="s">
        <v>90</v>
      </c>
      <c r="C10" s="542"/>
      <c r="D10" s="542"/>
      <c r="E10" s="542"/>
      <c r="F10" s="542"/>
      <c r="G10" s="542"/>
      <c r="H10" s="542"/>
    </row>
    <row r="26" spans="2:9" x14ac:dyDescent="0.2">
      <c r="B26" s="543" t="s">
        <v>91</v>
      </c>
      <c r="C26" s="543"/>
      <c r="D26" s="543"/>
      <c r="E26" s="543"/>
      <c r="F26" s="543"/>
      <c r="G26" s="543"/>
      <c r="H26" s="543"/>
      <c r="I26" s="543"/>
    </row>
    <row r="664" spans="2:65" s="142" customFormat="1" x14ac:dyDescent="0.2"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W664" s="139"/>
      <c r="AX664" s="139"/>
      <c r="AY664" s="139"/>
      <c r="AZ664" s="139"/>
      <c r="BA664" s="139"/>
      <c r="BB664" s="139"/>
      <c r="BC664" s="139"/>
      <c r="BD664" s="139"/>
      <c r="BE664" s="139"/>
      <c r="BF664" s="139"/>
      <c r="BG664" s="139"/>
      <c r="BH664" s="139"/>
      <c r="BI664" s="139"/>
      <c r="BJ664" s="139"/>
      <c r="BK664" s="139"/>
      <c r="BL664" s="139"/>
      <c r="BM664" s="139"/>
    </row>
    <row r="684" s="135" customFormat="1" ht="15" customHeight="1" x14ac:dyDescent="0.2"/>
    <row r="685" s="135" customFormat="1" ht="15" customHeight="1" x14ac:dyDescent="0.2"/>
    <row r="686" s="135" customFormat="1" ht="15" customHeight="1" x14ac:dyDescent="0.2"/>
    <row r="687" s="135" customFormat="1" ht="15" customHeight="1" x14ac:dyDescent="0.2"/>
    <row r="688" s="135" customFormat="1" ht="15" customHeight="1" x14ac:dyDescent="0.2"/>
    <row r="689" s="135" customFormat="1" ht="15" customHeight="1" x14ac:dyDescent="0.2"/>
    <row r="690" s="135" customFormat="1" ht="15" customHeight="1" x14ac:dyDescent="0.2"/>
    <row r="691" s="135" customFormat="1" ht="15" customHeight="1" x14ac:dyDescent="0.2"/>
    <row r="692" s="135" customFormat="1" ht="15" customHeight="1" x14ac:dyDescent="0.2"/>
    <row r="693" s="135" customFormat="1" ht="15" customHeight="1" x14ac:dyDescent="0.2"/>
    <row r="694" s="135" customFormat="1" ht="15" customHeight="1" x14ac:dyDescent="0.2"/>
    <row r="695" s="135" customFormat="1" ht="15" customHeight="1" x14ac:dyDescent="0.2"/>
    <row r="696" s="135" customFormat="1" ht="15" customHeight="1" x14ac:dyDescent="0.2"/>
    <row r="697" s="135" customFormat="1" ht="15" customHeight="1" x14ac:dyDescent="0.2"/>
    <row r="698" s="135" customFormat="1" ht="15" customHeight="1" x14ac:dyDescent="0.2"/>
    <row r="699" s="135" customFormat="1" ht="15" customHeight="1" x14ac:dyDescent="0.2"/>
    <row r="700" s="135" customFormat="1" ht="15" customHeight="1" x14ac:dyDescent="0.2"/>
    <row r="701" s="135" customFormat="1" ht="15" customHeight="1" x14ac:dyDescent="0.2"/>
    <row r="702" s="135" customFormat="1" ht="15" customHeight="1" x14ac:dyDescent="0.2"/>
    <row r="703" s="135" customFormat="1" ht="15" customHeight="1" x14ac:dyDescent="0.2"/>
    <row r="704" s="135" customFormat="1" ht="15" customHeight="1" x14ac:dyDescent="0.2"/>
    <row r="705" s="135" customFormat="1" ht="15" customHeight="1" x14ac:dyDescent="0.2"/>
    <row r="706" s="135" customFormat="1" ht="15" customHeight="1" x14ac:dyDescent="0.2"/>
    <row r="707" s="135" customFormat="1" ht="15" customHeight="1" x14ac:dyDescent="0.2"/>
    <row r="708" s="135" customFormat="1" ht="15" customHeight="1" x14ac:dyDescent="0.2"/>
    <row r="709" s="135" customFormat="1" ht="15" customHeight="1" x14ac:dyDescent="0.2"/>
    <row r="710" s="135" customFormat="1" ht="15" customHeight="1" x14ac:dyDescent="0.2"/>
    <row r="711" s="135" customFormat="1" ht="15" customHeight="1" x14ac:dyDescent="0.2"/>
    <row r="712" s="135" customFormat="1" ht="15" customHeight="1" x14ac:dyDescent="0.2"/>
    <row r="713" s="135" customFormat="1" ht="15" customHeight="1" x14ac:dyDescent="0.2"/>
    <row r="714" s="135" customFormat="1" ht="15" customHeight="1" x14ac:dyDescent="0.2"/>
    <row r="715" s="135" customFormat="1" ht="15" customHeight="1" x14ac:dyDescent="0.2"/>
    <row r="716" s="135" customFormat="1" ht="15" customHeight="1" x14ac:dyDescent="0.2"/>
    <row r="717" s="135" customFormat="1" ht="15" customHeight="1" x14ac:dyDescent="0.2"/>
    <row r="718" s="135" customFormat="1" ht="15" customHeight="1" x14ac:dyDescent="0.2"/>
    <row r="719" s="135" customFormat="1" ht="15" customHeight="1" x14ac:dyDescent="0.2"/>
    <row r="720" s="135" customFormat="1" ht="15" customHeight="1" x14ac:dyDescent="0.2"/>
    <row r="721" s="135" customFormat="1" ht="15" customHeight="1" x14ac:dyDescent="0.2"/>
    <row r="722" s="135" customFormat="1" ht="15" customHeight="1" x14ac:dyDescent="0.2"/>
    <row r="723" s="135" customFormat="1" ht="15" customHeight="1" x14ac:dyDescent="0.2"/>
    <row r="724" s="135" customFormat="1" ht="15" customHeight="1" x14ac:dyDescent="0.2"/>
    <row r="725" s="135" customFormat="1" ht="15" customHeight="1" x14ac:dyDescent="0.2"/>
    <row r="726" s="135" customFormat="1" ht="15" customHeight="1" x14ac:dyDescent="0.2"/>
    <row r="727" s="135" customFormat="1" ht="15" customHeight="1" x14ac:dyDescent="0.2"/>
    <row r="728" s="135" customFormat="1" ht="15" customHeight="1" x14ac:dyDescent="0.2"/>
    <row r="729" s="135" customFormat="1" ht="15" customHeight="1" x14ac:dyDescent="0.2"/>
    <row r="730" s="135" customFormat="1" ht="15" customHeight="1" x14ac:dyDescent="0.2"/>
    <row r="731" s="135" customFormat="1" ht="15" customHeight="1" x14ac:dyDescent="0.2"/>
    <row r="732" s="135" customFormat="1" ht="15" customHeight="1" x14ac:dyDescent="0.2"/>
    <row r="733" s="135" customFormat="1" ht="15" customHeight="1" x14ac:dyDescent="0.2"/>
    <row r="734" s="135" customFormat="1" ht="15" customHeight="1" x14ac:dyDescent="0.2"/>
    <row r="735" s="135" customFormat="1" ht="15" customHeight="1" x14ac:dyDescent="0.2"/>
    <row r="736" s="135" customFormat="1" ht="15" customHeight="1" x14ac:dyDescent="0.2"/>
    <row r="737" s="135" customFormat="1" ht="15" customHeight="1" x14ac:dyDescent="0.2"/>
    <row r="738" s="135" customFormat="1" ht="15" customHeight="1" x14ac:dyDescent="0.2"/>
    <row r="739" s="135" customFormat="1" ht="15" customHeight="1" x14ac:dyDescent="0.2"/>
    <row r="740" s="135" customFormat="1" ht="15" customHeight="1" x14ac:dyDescent="0.2"/>
    <row r="741" s="135" customFormat="1" ht="15" customHeight="1" x14ac:dyDescent="0.2"/>
    <row r="742" s="135" customFormat="1" ht="15" customHeight="1" x14ac:dyDescent="0.2"/>
    <row r="743" s="135" customFormat="1" ht="15" customHeight="1" x14ac:dyDescent="0.2"/>
    <row r="744" s="135" customFormat="1" ht="15" customHeight="1" x14ac:dyDescent="0.2"/>
    <row r="745" s="135" customFormat="1" ht="15" customHeight="1" x14ac:dyDescent="0.2"/>
    <row r="746" s="135" customFormat="1" ht="15" customHeight="1" x14ac:dyDescent="0.2"/>
    <row r="747" s="135" customFormat="1" ht="15" customHeight="1" x14ac:dyDescent="0.2"/>
    <row r="748" s="135" customFormat="1" ht="15" customHeight="1" x14ac:dyDescent="0.2"/>
    <row r="749" s="135" customFormat="1" ht="15" customHeight="1" x14ac:dyDescent="0.2"/>
    <row r="750" s="135" customFormat="1" ht="15" customHeight="1" x14ac:dyDescent="0.2"/>
    <row r="751" s="135" customFormat="1" ht="15" customHeight="1" x14ac:dyDescent="0.2"/>
    <row r="752" s="135" customFormat="1" ht="15" customHeight="1" x14ac:dyDescent="0.2"/>
    <row r="753" s="135" customFormat="1" ht="15" customHeight="1" x14ac:dyDescent="0.2"/>
    <row r="754" s="135" customFormat="1" ht="15" customHeight="1" x14ac:dyDescent="0.2"/>
    <row r="755" s="135" customFormat="1" ht="15" customHeight="1" x14ac:dyDescent="0.2"/>
    <row r="756" s="135" customFormat="1" ht="15" customHeight="1" x14ac:dyDescent="0.2"/>
    <row r="757" s="135" customFormat="1" ht="15" customHeight="1" x14ac:dyDescent="0.2"/>
    <row r="758" s="135" customFormat="1" ht="15" customHeight="1" x14ac:dyDescent="0.2"/>
    <row r="759" s="135" customFormat="1" ht="15" customHeight="1" x14ac:dyDescent="0.2"/>
    <row r="760" s="135" customFormat="1" ht="15" customHeight="1" x14ac:dyDescent="0.2"/>
    <row r="761" s="135" customFormat="1" ht="15" customHeight="1" x14ac:dyDescent="0.2"/>
    <row r="762" s="135" customFormat="1" ht="15" customHeight="1" x14ac:dyDescent="0.2"/>
    <row r="763" s="135" customFormat="1" ht="15" customHeight="1" x14ac:dyDescent="0.2"/>
    <row r="764" s="135" customFormat="1" ht="15" customHeight="1" x14ac:dyDescent="0.2"/>
    <row r="765" s="135" customFormat="1" ht="15" customHeight="1" x14ac:dyDescent="0.2"/>
    <row r="766" s="135" customFormat="1" ht="15" customHeight="1" x14ac:dyDescent="0.2"/>
    <row r="767" s="135" customFormat="1" ht="15" customHeight="1" x14ac:dyDescent="0.2"/>
    <row r="768" s="135" customFormat="1" ht="15" customHeight="1" x14ac:dyDescent="0.2"/>
    <row r="769" s="135" customFormat="1" ht="15" customHeight="1" x14ac:dyDescent="0.2"/>
    <row r="770" s="135" customFormat="1" ht="15" customHeight="1" x14ac:dyDescent="0.2"/>
    <row r="771" s="135" customFormat="1" ht="15" customHeight="1" x14ac:dyDescent="0.2"/>
    <row r="772" s="135" customFormat="1" ht="15" customHeight="1" x14ac:dyDescent="0.2"/>
    <row r="773" s="135" customFormat="1" ht="15" customHeight="1" x14ac:dyDescent="0.2"/>
    <row r="774" s="135" customFormat="1" ht="15" customHeight="1" x14ac:dyDescent="0.2"/>
    <row r="775" s="135" customFormat="1" ht="15" customHeight="1" x14ac:dyDescent="0.2"/>
    <row r="776" s="135" customFormat="1" ht="15" customHeight="1" x14ac:dyDescent="0.2"/>
    <row r="777" s="135" customFormat="1" ht="15" customHeight="1" x14ac:dyDescent="0.2"/>
    <row r="778" s="135" customFormat="1" ht="15" customHeight="1" x14ac:dyDescent="0.2"/>
    <row r="779" s="135" customFormat="1" ht="15" customHeight="1" x14ac:dyDescent="0.2"/>
    <row r="780" s="135" customFormat="1" ht="15" customHeight="1" x14ac:dyDescent="0.2"/>
    <row r="781" s="135" customFormat="1" ht="15" customHeight="1" x14ac:dyDescent="0.2"/>
    <row r="782" s="135" customFormat="1" ht="15" customHeight="1" x14ac:dyDescent="0.2"/>
    <row r="783" s="135" customFormat="1" ht="15" customHeight="1" x14ac:dyDescent="0.2"/>
    <row r="784" s="135" customFormat="1" ht="15" customHeight="1" x14ac:dyDescent="0.2"/>
    <row r="879" spans="2:82" s="143" customFormat="1" x14ac:dyDescent="0.2"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  <c r="AK879" s="139"/>
      <c r="AL879" s="139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W879" s="139"/>
      <c r="AX879" s="139"/>
      <c r="AY879" s="139"/>
      <c r="AZ879" s="139"/>
      <c r="BA879" s="139"/>
      <c r="BB879" s="139"/>
      <c r="BC879" s="139"/>
      <c r="BD879" s="139"/>
      <c r="BE879" s="139"/>
      <c r="BF879" s="139"/>
      <c r="BG879" s="139"/>
      <c r="BH879" s="139"/>
      <c r="BI879" s="139"/>
      <c r="BJ879" s="139"/>
      <c r="BK879" s="139"/>
      <c r="BL879" s="139"/>
      <c r="BM879" s="139"/>
      <c r="BN879" s="139"/>
      <c r="BO879" s="139"/>
      <c r="BP879" s="139"/>
      <c r="BQ879" s="139"/>
      <c r="BR879" s="139"/>
      <c r="BS879" s="139"/>
      <c r="BT879" s="139"/>
      <c r="BU879" s="139"/>
      <c r="BV879" s="139"/>
      <c r="BW879" s="139"/>
      <c r="BX879" s="139"/>
      <c r="BY879" s="139"/>
      <c r="BZ879" s="139"/>
      <c r="CA879" s="139"/>
      <c r="CB879" s="139"/>
      <c r="CC879" s="139"/>
      <c r="CD879" s="139"/>
    </row>
    <row r="880" spans="2:82" s="143" customFormat="1" x14ac:dyDescent="0.2"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  <c r="AK880" s="139"/>
      <c r="AL880" s="139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W880" s="139"/>
      <c r="AX880" s="139"/>
      <c r="AY880" s="139"/>
      <c r="AZ880" s="139"/>
      <c r="BA880" s="139"/>
      <c r="BB880" s="139"/>
      <c r="BC880" s="139"/>
      <c r="BD880" s="139"/>
      <c r="BE880" s="139"/>
      <c r="BF880" s="139"/>
      <c r="BG880" s="139"/>
      <c r="BH880" s="139"/>
      <c r="BI880" s="139"/>
      <c r="BJ880" s="139"/>
      <c r="BK880" s="139"/>
      <c r="BL880" s="139"/>
      <c r="BM880" s="139"/>
      <c r="BN880" s="139"/>
      <c r="BO880" s="139"/>
      <c r="BP880" s="139"/>
      <c r="BQ880" s="139"/>
      <c r="BR880" s="139"/>
      <c r="BS880" s="139"/>
      <c r="BT880" s="139"/>
      <c r="BU880" s="139"/>
      <c r="BV880" s="139"/>
      <c r="BW880" s="139"/>
      <c r="BX880" s="139"/>
      <c r="BY880" s="139"/>
      <c r="BZ880" s="139"/>
      <c r="CA880" s="139"/>
      <c r="CB880" s="139"/>
      <c r="CC880" s="139"/>
      <c r="CD880" s="139"/>
    </row>
    <row r="881" spans="2:82" s="143" customFormat="1" x14ac:dyDescent="0.2"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  <c r="AK881" s="139"/>
      <c r="AL881" s="139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W881" s="139"/>
      <c r="AX881" s="139"/>
      <c r="AY881" s="139"/>
      <c r="AZ881" s="139"/>
      <c r="BA881" s="139"/>
      <c r="BB881" s="139"/>
      <c r="BC881" s="139"/>
      <c r="BD881" s="139"/>
      <c r="BE881" s="139"/>
      <c r="BF881" s="139"/>
      <c r="BG881" s="139"/>
      <c r="BH881" s="139"/>
      <c r="BI881" s="139"/>
      <c r="BJ881" s="139"/>
      <c r="BK881" s="139"/>
      <c r="BL881" s="139"/>
      <c r="BM881" s="139"/>
      <c r="BN881" s="139"/>
      <c r="BO881" s="139"/>
      <c r="BP881" s="139"/>
      <c r="BQ881" s="139"/>
      <c r="BR881" s="139"/>
      <c r="BS881" s="139"/>
      <c r="BT881" s="139"/>
      <c r="BU881" s="139"/>
      <c r="BV881" s="139"/>
      <c r="BW881" s="139"/>
      <c r="BX881" s="139"/>
      <c r="BY881" s="139"/>
      <c r="BZ881" s="139"/>
      <c r="CA881" s="139"/>
      <c r="CB881" s="139"/>
      <c r="CC881" s="139"/>
      <c r="CD881" s="139"/>
    </row>
    <row r="882" spans="2:82" s="143" customFormat="1" x14ac:dyDescent="0.2"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  <c r="AK882" s="139"/>
      <c r="AL882" s="139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W882" s="139"/>
      <c r="AX882" s="139"/>
      <c r="AY882" s="139"/>
      <c r="AZ882" s="139"/>
      <c r="BA882" s="139"/>
      <c r="BB882" s="139"/>
      <c r="BC882" s="139"/>
      <c r="BD882" s="139"/>
      <c r="BE882" s="139"/>
      <c r="BF882" s="139"/>
      <c r="BG882" s="139"/>
      <c r="BH882" s="139"/>
      <c r="BI882" s="139"/>
      <c r="BJ882" s="139"/>
      <c r="BK882" s="139"/>
      <c r="BL882" s="139"/>
      <c r="BM882" s="139"/>
      <c r="BN882" s="139"/>
      <c r="BO882" s="139"/>
      <c r="BP882" s="139"/>
      <c r="BQ882" s="139"/>
      <c r="BR882" s="139"/>
      <c r="BS882" s="139"/>
      <c r="BT882" s="139"/>
      <c r="BU882" s="139"/>
      <c r="BV882" s="139"/>
      <c r="BW882" s="139"/>
      <c r="BX882" s="139"/>
      <c r="BY882" s="139"/>
      <c r="BZ882" s="139"/>
      <c r="CA882" s="139"/>
      <c r="CB882" s="139"/>
      <c r="CC882" s="139"/>
      <c r="CD882" s="139"/>
    </row>
    <row r="883" spans="2:82" s="143" customFormat="1" x14ac:dyDescent="0.2"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  <c r="AK883" s="139"/>
      <c r="AL883" s="139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W883" s="139"/>
      <c r="AX883" s="139"/>
      <c r="AY883" s="139"/>
      <c r="AZ883" s="139"/>
      <c r="BA883" s="139"/>
      <c r="BB883" s="139"/>
      <c r="BC883" s="139"/>
      <c r="BD883" s="139"/>
      <c r="BE883" s="139"/>
      <c r="BF883" s="139"/>
      <c r="BG883" s="139"/>
      <c r="BH883" s="139"/>
      <c r="BI883" s="139"/>
      <c r="BJ883" s="139"/>
      <c r="BK883" s="139"/>
      <c r="BL883" s="139"/>
      <c r="BM883" s="139"/>
      <c r="BN883" s="139"/>
      <c r="BO883" s="139"/>
      <c r="BP883" s="139"/>
      <c r="BQ883" s="139"/>
      <c r="BR883" s="139"/>
      <c r="BS883" s="139"/>
      <c r="BT883" s="139"/>
      <c r="BU883" s="139"/>
      <c r="BV883" s="139"/>
      <c r="BW883" s="139"/>
      <c r="BX883" s="139"/>
      <c r="BY883" s="139"/>
      <c r="BZ883" s="139"/>
      <c r="CA883" s="139"/>
      <c r="CB883" s="139"/>
      <c r="CC883" s="139"/>
      <c r="CD883" s="139"/>
    </row>
    <row r="884" spans="2:82" s="143" customFormat="1" x14ac:dyDescent="0.2"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  <c r="AK884" s="139"/>
      <c r="AL884" s="139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W884" s="139"/>
      <c r="AX884" s="139"/>
      <c r="AY884" s="139"/>
      <c r="AZ884" s="139"/>
      <c r="BA884" s="139"/>
      <c r="BB884" s="139"/>
      <c r="BC884" s="139"/>
      <c r="BD884" s="139"/>
      <c r="BE884" s="139"/>
      <c r="BF884" s="139"/>
      <c r="BG884" s="139"/>
      <c r="BH884" s="139"/>
      <c r="BI884" s="139"/>
      <c r="BJ884" s="139"/>
      <c r="BK884" s="139"/>
      <c r="BL884" s="139"/>
      <c r="BM884" s="139"/>
      <c r="BN884" s="139"/>
      <c r="BO884" s="139"/>
      <c r="BP884" s="139"/>
      <c r="BQ884" s="139"/>
      <c r="BR884" s="139"/>
      <c r="BS884" s="139"/>
      <c r="BT884" s="139"/>
      <c r="BU884" s="139"/>
      <c r="BV884" s="139"/>
      <c r="BW884" s="139"/>
      <c r="BX884" s="139"/>
      <c r="BY884" s="139"/>
      <c r="BZ884" s="139"/>
      <c r="CA884" s="139"/>
      <c r="CB884" s="139"/>
      <c r="CC884" s="139"/>
      <c r="CD884" s="139"/>
    </row>
    <row r="885" spans="2:82" s="143" customFormat="1" x14ac:dyDescent="0.2"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  <c r="AK885" s="139"/>
      <c r="AL885" s="139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W885" s="139"/>
      <c r="AX885" s="139"/>
      <c r="AY885" s="139"/>
      <c r="AZ885" s="139"/>
      <c r="BA885" s="139"/>
      <c r="BB885" s="139"/>
      <c r="BC885" s="139"/>
      <c r="BD885" s="139"/>
      <c r="BE885" s="139"/>
      <c r="BF885" s="139"/>
      <c r="BG885" s="139"/>
      <c r="BH885" s="139"/>
      <c r="BI885" s="139"/>
      <c r="BJ885" s="139"/>
      <c r="BK885" s="139"/>
      <c r="BL885" s="139"/>
      <c r="BM885" s="139"/>
      <c r="BN885" s="139"/>
      <c r="BO885" s="139"/>
      <c r="BP885" s="139"/>
      <c r="BQ885" s="139"/>
      <c r="BR885" s="139"/>
      <c r="BS885" s="139"/>
      <c r="BT885" s="139"/>
      <c r="BU885" s="139"/>
      <c r="BV885" s="139"/>
      <c r="BW885" s="139"/>
      <c r="BX885" s="139"/>
      <c r="BY885" s="139"/>
      <c r="BZ885" s="139"/>
      <c r="CA885" s="139"/>
      <c r="CB885" s="139"/>
      <c r="CC885" s="139"/>
      <c r="CD885" s="139"/>
    </row>
    <row r="886" spans="2:82" s="143" customFormat="1" x14ac:dyDescent="0.2"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  <c r="AK886" s="139"/>
      <c r="AL886" s="139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W886" s="139"/>
      <c r="AX886" s="139"/>
      <c r="AY886" s="139"/>
      <c r="AZ886" s="139"/>
      <c r="BA886" s="139"/>
      <c r="BB886" s="139"/>
      <c r="BC886" s="139"/>
      <c r="BD886" s="139"/>
      <c r="BE886" s="139"/>
      <c r="BF886" s="139"/>
      <c r="BG886" s="139"/>
      <c r="BH886" s="139"/>
      <c r="BI886" s="139"/>
      <c r="BJ886" s="139"/>
      <c r="BK886" s="139"/>
      <c r="BL886" s="139"/>
      <c r="BM886" s="139"/>
      <c r="BN886" s="139"/>
      <c r="BO886" s="139"/>
      <c r="BP886" s="139"/>
      <c r="BQ886" s="139"/>
      <c r="BR886" s="139"/>
      <c r="BS886" s="139"/>
      <c r="BT886" s="139"/>
      <c r="BU886" s="139"/>
      <c r="BV886" s="139"/>
      <c r="BW886" s="139"/>
      <c r="BX886" s="139"/>
      <c r="BY886" s="139"/>
      <c r="BZ886" s="139"/>
      <c r="CA886" s="139"/>
      <c r="CB886" s="139"/>
      <c r="CC886" s="139"/>
      <c r="CD886" s="139"/>
    </row>
    <row r="887" spans="2:82" s="143" customFormat="1" x14ac:dyDescent="0.2"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  <c r="AK887" s="139"/>
      <c r="AL887" s="139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W887" s="139"/>
      <c r="AX887" s="139"/>
      <c r="AY887" s="139"/>
      <c r="AZ887" s="139"/>
      <c r="BA887" s="139"/>
      <c r="BB887" s="139"/>
      <c r="BC887" s="139"/>
      <c r="BD887" s="139"/>
      <c r="BE887" s="139"/>
      <c r="BF887" s="139"/>
      <c r="BG887" s="139"/>
      <c r="BH887" s="139"/>
      <c r="BI887" s="139"/>
      <c r="BJ887" s="139"/>
      <c r="BK887" s="139"/>
      <c r="BL887" s="139"/>
      <c r="BM887" s="139"/>
      <c r="BN887" s="139"/>
      <c r="BO887" s="139"/>
      <c r="BP887" s="139"/>
      <c r="BQ887" s="139"/>
      <c r="BR887" s="139"/>
      <c r="BS887" s="139"/>
      <c r="BT887" s="139"/>
      <c r="BU887" s="139"/>
      <c r="BV887" s="139"/>
      <c r="BW887" s="139"/>
      <c r="BX887" s="139"/>
      <c r="BY887" s="139"/>
      <c r="BZ887" s="139"/>
      <c r="CA887" s="139"/>
      <c r="CB887" s="139"/>
      <c r="CC887" s="139"/>
      <c r="CD887" s="139"/>
    </row>
    <row r="888" spans="2:82" s="143" customFormat="1" x14ac:dyDescent="0.2"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  <c r="AK888" s="139"/>
      <c r="AL888" s="139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W888" s="139"/>
      <c r="AX888" s="139"/>
      <c r="AY888" s="139"/>
      <c r="AZ888" s="139"/>
      <c r="BA888" s="139"/>
      <c r="BB888" s="139"/>
      <c r="BC888" s="139"/>
      <c r="BD888" s="139"/>
      <c r="BE888" s="139"/>
      <c r="BF888" s="139"/>
      <c r="BG888" s="139"/>
      <c r="BH888" s="139"/>
      <c r="BI888" s="139"/>
      <c r="BJ888" s="139"/>
      <c r="BK888" s="139"/>
      <c r="BL888" s="139"/>
      <c r="BM888" s="139"/>
      <c r="BN888" s="139"/>
      <c r="BO888" s="139"/>
      <c r="BP888" s="139"/>
      <c r="BQ888" s="139"/>
      <c r="BR888" s="139"/>
      <c r="BS888" s="139"/>
      <c r="BT888" s="139"/>
      <c r="BU888" s="139"/>
      <c r="BV888" s="139"/>
      <c r="BW888" s="139"/>
      <c r="BX888" s="139"/>
      <c r="BY888" s="139"/>
      <c r="BZ888" s="139"/>
      <c r="CA888" s="139"/>
      <c r="CB888" s="139"/>
      <c r="CC888" s="139"/>
      <c r="CD888" s="139"/>
    </row>
    <row r="889" spans="2:82" s="143" customFormat="1" x14ac:dyDescent="0.2"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  <c r="AK889" s="139"/>
      <c r="AL889" s="139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W889" s="139"/>
      <c r="AX889" s="139"/>
      <c r="AY889" s="139"/>
      <c r="AZ889" s="139"/>
      <c r="BA889" s="139"/>
      <c r="BB889" s="139"/>
      <c r="BC889" s="139"/>
      <c r="BD889" s="139"/>
      <c r="BE889" s="139"/>
      <c r="BF889" s="139"/>
      <c r="BG889" s="139"/>
      <c r="BH889" s="139"/>
      <c r="BI889" s="139"/>
      <c r="BJ889" s="139"/>
      <c r="BK889" s="139"/>
      <c r="BL889" s="139"/>
      <c r="BM889" s="139"/>
      <c r="BN889" s="139"/>
      <c r="BO889" s="139"/>
      <c r="BP889" s="139"/>
      <c r="BQ889" s="139"/>
      <c r="BR889" s="139"/>
      <c r="BS889" s="139"/>
      <c r="BT889" s="139"/>
      <c r="BU889" s="139"/>
      <c r="BV889" s="139"/>
      <c r="BW889" s="139"/>
      <c r="BX889" s="139"/>
      <c r="BY889" s="139"/>
      <c r="BZ889" s="139"/>
      <c r="CA889" s="139"/>
      <c r="CB889" s="139"/>
      <c r="CC889" s="139"/>
      <c r="CD889" s="139"/>
    </row>
    <row r="890" spans="2:82" s="143" customFormat="1" x14ac:dyDescent="0.2"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  <c r="AK890" s="139"/>
      <c r="AL890" s="139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W890" s="139"/>
      <c r="AX890" s="139"/>
      <c r="AY890" s="139"/>
      <c r="AZ890" s="139"/>
      <c r="BA890" s="139"/>
      <c r="BB890" s="139"/>
      <c r="BC890" s="139"/>
      <c r="BD890" s="139"/>
      <c r="BE890" s="139"/>
      <c r="BF890" s="139"/>
      <c r="BG890" s="139"/>
      <c r="BH890" s="139"/>
      <c r="BI890" s="139"/>
      <c r="BJ890" s="139"/>
      <c r="BK890" s="139"/>
      <c r="BL890" s="139"/>
      <c r="BM890" s="139"/>
      <c r="BN890" s="139"/>
      <c r="BO890" s="139"/>
      <c r="BP890" s="139"/>
      <c r="BQ890" s="139"/>
      <c r="BR890" s="139"/>
      <c r="BS890" s="139"/>
      <c r="BT890" s="139"/>
      <c r="BU890" s="139"/>
      <c r="BV890" s="139"/>
      <c r="BW890" s="139"/>
      <c r="BX890" s="139"/>
      <c r="BY890" s="139"/>
      <c r="BZ890" s="139"/>
      <c r="CA890" s="139"/>
      <c r="CB890" s="139"/>
      <c r="CC890" s="139"/>
      <c r="CD890" s="139"/>
    </row>
    <row r="891" spans="2:82" s="143" customFormat="1" x14ac:dyDescent="0.2"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  <c r="AK891" s="139"/>
      <c r="AL891" s="139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W891" s="139"/>
      <c r="AX891" s="139"/>
      <c r="AY891" s="139"/>
      <c r="AZ891" s="139"/>
      <c r="BA891" s="139"/>
      <c r="BB891" s="139"/>
      <c r="BC891" s="139"/>
      <c r="BD891" s="139"/>
      <c r="BE891" s="139"/>
      <c r="BF891" s="139"/>
      <c r="BG891" s="139"/>
      <c r="BH891" s="139"/>
      <c r="BI891" s="139"/>
      <c r="BJ891" s="139"/>
      <c r="BK891" s="139"/>
      <c r="BL891" s="139"/>
      <c r="BM891" s="139"/>
      <c r="BN891" s="139"/>
      <c r="BO891" s="139"/>
      <c r="BP891" s="139"/>
      <c r="BQ891" s="139"/>
      <c r="BR891" s="139"/>
      <c r="BS891" s="139"/>
      <c r="BT891" s="139"/>
      <c r="BU891" s="139"/>
      <c r="BV891" s="139"/>
      <c r="BW891" s="139"/>
      <c r="BX891" s="139"/>
      <c r="BY891" s="139"/>
      <c r="BZ891" s="139"/>
      <c r="CA891" s="139"/>
      <c r="CB891" s="139"/>
      <c r="CC891" s="139"/>
      <c r="CD891" s="139"/>
    </row>
    <row r="892" spans="2:82" s="143" customFormat="1" x14ac:dyDescent="0.2"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  <c r="AK892" s="139"/>
      <c r="AL892" s="139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W892" s="139"/>
      <c r="AX892" s="139"/>
      <c r="AY892" s="139"/>
      <c r="AZ892" s="139"/>
      <c r="BA892" s="139"/>
      <c r="BB892" s="139"/>
      <c r="BC892" s="139"/>
      <c r="BD892" s="139"/>
      <c r="BE892" s="139"/>
      <c r="BF892" s="139"/>
      <c r="BG892" s="139"/>
      <c r="BH892" s="139"/>
      <c r="BI892" s="139"/>
      <c r="BJ892" s="139"/>
      <c r="BK892" s="139"/>
      <c r="BL892" s="139"/>
      <c r="BM892" s="139"/>
      <c r="BN892" s="139"/>
      <c r="BO892" s="139"/>
      <c r="BP892" s="139"/>
      <c r="BQ892" s="139"/>
      <c r="BR892" s="139"/>
      <c r="BS892" s="139"/>
      <c r="BT892" s="139"/>
      <c r="BU892" s="139"/>
      <c r="BV892" s="139"/>
      <c r="BW892" s="139"/>
      <c r="BX892" s="139"/>
      <c r="BY892" s="139"/>
      <c r="BZ892" s="139"/>
      <c r="CA892" s="139"/>
      <c r="CB892" s="139"/>
      <c r="CC892" s="139"/>
      <c r="CD892" s="139"/>
    </row>
    <row r="893" spans="2:82" s="143" customFormat="1" x14ac:dyDescent="0.2"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  <c r="AK893" s="139"/>
      <c r="AL893" s="139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W893" s="139"/>
      <c r="AX893" s="139"/>
      <c r="AY893" s="139"/>
      <c r="AZ893" s="139"/>
      <c r="BA893" s="139"/>
      <c r="BB893" s="139"/>
      <c r="BC893" s="139"/>
      <c r="BD893" s="139"/>
      <c r="BE893" s="139"/>
      <c r="BF893" s="139"/>
      <c r="BG893" s="139"/>
      <c r="BH893" s="139"/>
      <c r="BI893" s="139"/>
      <c r="BJ893" s="139"/>
      <c r="BK893" s="139"/>
      <c r="BL893" s="139"/>
      <c r="BM893" s="139"/>
      <c r="BN893" s="139"/>
      <c r="BO893" s="139"/>
      <c r="BP893" s="139"/>
      <c r="BQ893" s="139"/>
      <c r="BR893" s="139"/>
      <c r="BS893" s="139"/>
      <c r="BT893" s="139"/>
      <c r="BU893" s="139"/>
      <c r="BV893" s="139"/>
      <c r="BW893" s="139"/>
      <c r="BX893" s="139"/>
      <c r="BY893" s="139"/>
      <c r="BZ893" s="139"/>
      <c r="CA893" s="139"/>
      <c r="CB893" s="139"/>
      <c r="CC893" s="139"/>
      <c r="CD893" s="139"/>
    </row>
    <row r="894" spans="2:82" s="143" customFormat="1" x14ac:dyDescent="0.2"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K894" s="139"/>
      <c r="AL894" s="139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W894" s="139"/>
      <c r="AX894" s="139"/>
      <c r="AY894" s="139"/>
      <c r="AZ894" s="139"/>
      <c r="BA894" s="139"/>
      <c r="BB894" s="139"/>
      <c r="BC894" s="139"/>
      <c r="BD894" s="139"/>
      <c r="BE894" s="139"/>
      <c r="BF894" s="139"/>
      <c r="BG894" s="139"/>
      <c r="BH894" s="139"/>
      <c r="BI894" s="139"/>
      <c r="BJ894" s="139"/>
      <c r="BK894" s="139"/>
      <c r="BL894" s="139"/>
      <c r="BM894" s="139"/>
      <c r="BN894" s="139"/>
      <c r="BO894" s="139"/>
      <c r="BP894" s="139"/>
      <c r="BQ894" s="139"/>
      <c r="BR894" s="139"/>
      <c r="BS894" s="139"/>
      <c r="BT894" s="139"/>
      <c r="BU894" s="139"/>
      <c r="BV894" s="139"/>
      <c r="BW894" s="139"/>
      <c r="BX894" s="139"/>
      <c r="BY894" s="139"/>
      <c r="BZ894" s="139"/>
      <c r="CA894" s="139"/>
      <c r="CB894" s="139"/>
      <c r="CC894" s="139"/>
      <c r="CD894" s="139"/>
    </row>
    <row r="895" spans="2:82" s="143" customFormat="1" x14ac:dyDescent="0.2"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  <c r="AK895" s="139"/>
      <c r="AL895" s="139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W895" s="139"/>
      <c r="AX895" s="139"/>
      <c r="AY895" s="139"/>
      <c r="AZ895" s="139"/>
      <c r="BA895" s="139"/>
      <c r="BB895" s="139"/>
      <c r="BC895" s="139"/>
      <c r="BD895" s="139"/>
      <c r="BE895" s="139"/>
      <c r="BF895" s="139"/>
      <c r="BG895" s="139"/>
      <c r="BH895" s="139"/>
      <c r="BI895" s="139"/>
      <c r="BJ895" s="139"/>
      <c r="BK895" s="139"/>
      <c r="BL895" s="139"/>
      <c r="BM895" s="139"/>
      <c r="BN895" s="139"/>
      <c r="BO895" s="139"/>
      <c r="BP895" s="139"/>
      <c r="BQ895" s="139"/>
      <c r="BR895" s="139"/>
      <c r="BS895" s="139"/>
      <c r="BT895" s="139"/>
      <c r="BU895" s="139"/>
      <c r="BV895" s="139"/>
      <c r="BW895" s="139"/>
      <c r="BX895" s="139"/>
      <c r="BY895" s="139"/>
      <c r="BZ895" s="139"/>
      <c r="CA895" s="139"/>
      <c r="CB895" s="139"/>
      <c r="CC895" s="139"/>
      <c r="CD895" s="139"/>
    </row>
    <row r="896" spans="2:82" s="143" customFormat="1" x14ac:dyDescent="0.2"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  <c r="AK896" s="139"/>
      <c r="AL896" s="139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W896" s="139"/>
      <c r="AX896" s="139"/>
      <c r="AY896" s="139"/>
      <c r="AZ896" s="139"/>
      <c r="BA896" s="139"/>
      <c r="BB896" s="139"/>
      <c r="BC896" s="139"/>
      <c r="BD896" s="139"/>
      <c r="BE896" s="139"/>
      <c r="BF896" s="139"/>
      <c r="BG896" s="139"/>
      <c r="BH896" s="139"/>
      <c r="BI896" s="139"/>
      <c r="BJ896" s="139"/>
      <c r="BK896" s="139"/>
      <c r="BL896" s="139"/>
      <c r="BM896" s="139"/>
      <c r="BN896" s="139"/>
      <c r="BO896" s="139"/>
      <c r="BP896" s="139"/>
      <c r="BQ896" s="139"/>
      <c r="BR896" s="139"/>
      <c r="BS896" s="139"/>
      <c r="BT896" s="139"/>
      <c r="BU896" s="139"/>
      <c r="BV896" s="139"/>
      <c r="BW896" s="139"/>
      <c r="BX896" s="139"/>
      <c r="BY896" s="139"/>
      <c r="BZ896" s="139"/>
      <c r="CA896" s="139"/>
      <c r="CB896" s="139"/>
      <c r="CC896" s="139"/>
      <c r="CD896" s="139"/>
    </row>
    <row r="897" spans="2:82" s="143" customFormat="1" x14ac:dyDescent="0.2"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  <c r="AK897" s="139"/>
      <c r="AL897" s="139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W897" s="139"/>
      <c r="AX897" s="139"/>
      <c r="AY897" s="139"/>
      <c r="AZ897" s="139"/>
      <c r="BA897" s="139"/>
      <c r="BB897" s="139"/>
      <c r="BC897" s="139"/>
      <c r="BD897" s="139"/>
      <c r="BE897" s="139"/>
      <c r="BF897" s="139"/>
      <c r="BG897" s="139"/>
      <c r="BH897" s="139"/>
      <c r="BI897" s="139"/>
      <c r="BJ897" s="139"/>
      <c r="BK897" s="139"/>
      <c r="BL897" s="139"/>
      <c r="BM897" s="139"/>
      <c r="BN897" s="139"/>
      <c r="BO897" s="139"/>
      <c r="BP897" s="139"/>
      <c r="BQ897" s="139"/>
      <c r="BR897" s="139"/>
      <c r="BS897" s="139"/>
      <c r="BT897" s="139"/>
      <c r="BU897" s="139"/>
      <c r="BV897" s="139"/>
      <c r="BW897" s="139"/>
      <c r="BX897" s="139"/>
      <c r="BY897" s="139"/>
      <c r="BZ897" s="139"/>
      <c r="CA897" s="139"/>
      <c r="CB897" s="139"/>
      <c r="CC897" s="139"/>
      <c r="CD897" s="139"/>
    </row>
    <row r="898" spans="2:82" s="143" customFormat="1" x14ac:dyDescent="0.2"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  <c r="AA898" s="139"/>
      <c r="AB898" s="139"/>
      <c r="AC898" s="139"/>
      <c r="AD898" s="139"/>
      <c r="AE898" s="139"/>
      <c r="AF898" s="139"/>
      <c r="AG898" s="139"/>
      <c r="AH898" s="139"/>
      <c r="AI898" s="139"/>
      <c r="AJ898" s="139"/>
      <c r="AK898" s="139"/>
      <c r="AL898" s="139"/>
      <c r="AM898" s="139"/>
      <c r="AN898" s="139"/>
      <c r="AO898" s="139"/>
      <c r="AP898" s="139"/>
      <c r="AQ898" s="139"/>
      <c r="AR898" s="139"/>
      <c r="AS898" s="139"/>
      <c r="AT898" s="139"/>
      <c r="AU898" s="139"/>
      <c r="AV898" s="139"/>
      <c r="AW898" s="139"/>
      <c r="AX898" s="139"/>
      <c r="AY898" s="139"/>
      <c r="AZ898" s="139"/>
      <c r="BA898" s="139"/>
      <c r="BB898" s="139"/>
      <c r="BC898" s="139"/>
      <c r="BD898" s="139"/>
      <c r="BE898" s="139"/>
      <c r="BF898" s="139"/>
      <c r="BG898" s="139"/>
      <c r="BH898" s="139"/>
      <c r="BI898" s="139"/>
      <c r="BJ898" s="139"/>
      <c r="BK898" s="139"/>
      <c r="BL898" s="139"/>
      <c r="BM898" s="139"/>
      <c r="BN898" s="139"/>
      <c r="BO898" s="139"/>
      <c r="BP898" s="139"/>
      <c r="BQ898" s="139"/>
      <c r="BR898" s="139"/>
      <c r="BS898" s="139"/>
      <c r="BT898" s="139"/>
      <c r="BU898" s="139"/>
      <c r="BV898" s="139"/>
      <c r="BW898" s="139"/>
      <c r="BX898" s="139"/>
      <c r="BY898" s="139"/>
      <c r="BZ898" s="139"/>
      <c r="CA898" s="139"/>
      <c r="CB898" s="139"/>
      <c r="CC898" s="139"/>
      <c r="CD898" s="139"/>
    </row>
    <row r="899" spans="2:82" s="143" customFormat="1" x14ac:dyDescent="0.2"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  <c r="AK899" s="139"/>
      <c r="AL899" s="139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W899" s="139"/>
      <c r="AX899" s="139"/>
      <c r="AY899" s="139"/>
      <c r="AZ899" s="139"/>
      <c r="BA899" s="139"/>
      <c r="BB899" s="139"/>
      <c r="BC899" s="139"/>
      <c r="BD899" s="139"/>
      <c r="BE899" s="139"/>
      <c r="BF899" s="139"/>
      <c r="BG899" s="139"/>
      <c r="BH899" s="139"/>
      <c r="BI899" s="139"/>
      <c r="BJ899" s="139"/>
      <c r="BK899" s="139"/>
      <c r="BL899" s="139"/>
      <c r="BM899" s="139"/>
      <c r="BN899" s="139"/>
      <c r="BO899" s="139"/>
      <c r="BP899" s="139"/>
      <c r="BQ899" s="139"/>
      <c r="BR899" s="139"/>
      <c r="BS899" s="139"/>
      <c r="BT899" s="139"/>
      <c r="BU899" s="139"/>
      <c r="BV899" s="139"/>
      <c r="BW899" s="139"/>
      <c r="BX899" s="139"/>
      <c r="BY899" s="139"/>
      <c r="BZ899" s="139"/>
      <c r="CA899" s="139"/>
      <c r="CB899" s="139"/>
      <c r="CC899" s="139"/>
      <c r="CD899" s="139"/>
    </row>
    <row r="900" spans="2:82" s="143" customFormat="1" x14ac:dyDescent="0.2"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  <c r="AA900" s="139"/>
      <c r="AB900" s="139"/>
      <c r="AC900" s="139"/>
      <c r="AD900" s="139"/>
      <c r="AE900" s="139"/>
      <c r="AF900" s="139"/>
      <c r="AG900" s="139"/>
      <c r="AH900" s="139"/>
      <c r="AI900" s="139"/>
      <c r="AJ900" s="139"/>
      <c r="AK900" s="139"/>
      <c r="AL900" s="139"/>
      <c r="AM900" s="139"/>
      <c r="AN900" s="139"/>
      <c r="AO900" s="139"/>
      <c r="AP900" s="139"/>
      <c r="AQ900" s="139"/>
      <c r="AR900" s="139"/>
      <c r="AS900" s="139"/>
      <c r="AT900" s="139"/>
      <c r="AU900" s="139"/>
      <c r="AV900" s="139"/>
      <c r="AW900" s="139"/>
      <c r="AX900" s="139"/>
      <c r="AY900" s="139"/>
      <c r="AZ900" s="139"/>
      <c r="BA900" s="139"/>
      <c r="BB900" s="139"/>
      <c r="BC900" s="139"/>
      <c r="BD900" s="139"/>
      <c r="BE900" s="139"/>
      <c r="BF900" s="139"/>
      <c r="BG900" s="139"/>
      <c r="BH900" s="139"/>
      <c r="BI900" s="139"/>
      <c r="BJ900" s="139"/>
      <c r="BK900" s="139"/>
      <c r="BL900" s="139"/>
      <c r="BM900" s="139"/>
      <c r="BN900" s="139"/>
      <c r="BO900" s="139"/>
      <c r="BP900" s="139"/>
      <c r="BQ900" s="139"/>
      <c r="BR900" s="139"/>
      <c r="BS900" s="139"/>
      <c r="BT900" s="139"/>
      <c r="BU900" s="139"/>
      <c r="BV900" s="139"/>
      <c r="BW900" s="139"/>
      <c r="BX900" s="139"/>
      <c r="BY900" s="139"/>
      <c r="BZ900" s="139"/>
      <c r="CA900" s="139"/>
      <c r="CB900" s="139"/>
      <c r="CC900" s="139"/>
      <c r="CD900" s="139"/>
    </row>
    <row r="901" spans="2:82" s="143" customFormat="1" x14ac:dyDescent="0.2"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  <c r="AA901" s="139"/>
      <c r="AB901" s="139"/>
      <c r="AC901" s="139"/>
      <c r="AD901" s="139"/>
      <c r="AE901" s="139"/>
      <c r="AF901" s="139"/>
      <c r="AG901" s="139"/>
      <c r="AH901" s="139"/>
      <c r="AI901" s="139"/>
      <c r="AJ901" s="139"/>
      <c r="AK901" s="139"/>
      <c r="AL901" s="139"/>
      <c r="AM901" s="139"/>
      <c r="AN901" s="139"/>
      <c r="AO901" s="139"/>
      <c r="AP901" s="139"/>
      <c r="AQ901" s="139"/>
      <c r="AR901" s="139"/>
      <c r="AS901" s="139"/>
      <c r="AT901" s="139"/>
      <c r="AU901" s="139"/>
      <c r="AV901" s="139"/>
      <c r="AW901" s="139"/>
      <c r="AX901" s="139"/>
      <c r="AY901" s="139"/>
      <c r="AZ901" s="139"/>
      <c r="BA901" s="139"/>
      <c r="BB901" s="139"/>
      <c r="BC901" s="139"/>
      <c r="BD901" s="139"/>
      <c r="BE901" s="139"/>
      <c r="BF901" s="139"/>
      <c r="BG901" s="139"/>
      <c r="BH901" s="139"/>
      <c r="BI901" s="139"/>
      <c r="BJ901" s="139"/>
      <c r="BK901" s="139"/>
      <c r="BL901" s="139"/>
      <c r="BM901" s="139"/>
      <c r="BN901" s="139"/>
      <c r="BO901" s="139"/>
      <c r="BP901" s="139"/>
      <c r="BQ901" s="139"/>
      <c r="BR901" s="139"/>
      <c r="BS901" s="139"/>
      <c r="BT901" s="139"/>
      <c r="BU901" s="139"/>
      <c r="BV901" s="139"/>
      <c r="BW901" s="139"/>
      <c r="BX901" s="139"/>
      <c r="BY901" s="139"/>
      <c r="BZ901" s="139"/>
      <c r="CA901" s="139"/>
      <c r="CB901" s="139"/>
      <c r="CC901" s="139"/>
      <c r="CD901" s="139"/>
    </row>
    <row r="902" spans="2:82" s="143" customFormat="1" x14ac:dyDescent="0.2"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  <c r="AK902" s="139"/>
      <c r="AL902" s="139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W902" s="139"/>
      <c r="AX902" s="139"/>
      <c r="AY902" s="139"/>
      <c r="AZ902" s="139"/>
      <c r="BA902" s="139"/>
      <c r="BB902" s="139"/>
      <c r="BC902" s="139"/>
      <c r="BD902" s="139"/>
      <c r="BE902" s="139"/>
      <c r="BF902" s="139"/>
      <c r="BG902" s="139"/>
      <c r="BH902" s="139"/>
      <c r="BI902" s="139"/>
      <c r="BJ902" s="139"/>
      <c r="BK902" s="139"/>
      <c r="BL902" s="139"/>
      <c r="BM902" s="139"/>
      <c r="BN902" s="139"/>
      <c r="BO902" s="139"/>
      <c r="BP902" s="139"/>
      <c r="BQ902" s="139"/>
      <c r="BR902" s="139"/>
      <c r="BS902" s="139"/>
      <c r="BT902" s="139"/>
      <c r="BU902" s="139"/>
      <c r="BV902" s="139"/>
      <c r="BW902" s="139"/>
      <c r="BX902" s="139"/>
      <c r="BY902" s="139"/>
      <c r="BZ902" s="139"/>
      <c r="CA902" s="139"/>
      <c r="CB902" s="139"/>
      <c r="CC902" s="139"/>
      <c r="CD902" s="139"/>
    </row>
    <row r="903" spans="2:82" s="143" customFormat="1" x14ac:dyDescent="0.2"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  <c r="AK903" s="139"/>
      <c r="AL903" s="139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W903" s="139"/>
      <c r="AX903" s="139"/>
      <c r="AY903" s="139"/>
      <c r="AZ903" s="139"/>
      <c r="BA903" s="139"/>
      <c r="BB903" s="139"/>
      <c r="BC903" s="139"/>
      <c r="BD903" s="139"/>
      <c r="BE903" s="139"/>
      <c r="BF903" s="139"/>
      <c r="BG903" s="139"/>
      <c r="BH903" s="139"/>
      <c r="BI903" s="139"/>
      <c r="BJ903" s="139"/>
      <c r="BK903" s="139"/>
      <c r="BL903" s="139"/>
      <c r="BM903" s="139"/>
      <c r="BN903" s="139"/>
      <c r="BO903" s="139"/>
      <c r="BP903" s="139"/>
      <c r="BQ903" s="139"/>
      <c r="BR903" s="139"/>
      <c r="BS903" s="139"/>
      <c r="BT903" s="139"/>
      <c r="BU903" s="139"/>
      <c r="BV903" s="139"/>
      <c r="BW903" s="139"/>
      <c r="BX903" s="139"/>
      <c r="BY903" s="139"/>
      <c r="BZ903" s="139"/>
      <c r="CA903" s="139"/>
      <c r="CB903" s="139"/>
      <c r="CC903" s="139"/>
      <c r="CD903" s="139"/>
    </row>
    <row r="904" spans="2:82" s="143" customFormat="1" x14ac:dyDescent="0.2"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  <c r="AK904" s="139"/>
      <c r="AL904" s="139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W904" s="139"/>
      <c r="AX904" s="139"/>
      <c r="AY904" s="139"/>
      <c r="AZ904" s="139"/>
      <c r="BA904" s="139"/>
      <c r="BB904" s="139"/>
      <c r="BC904" s="139"/>
      <c r="BD904" s="139"/>
      <c r="BE904" s="139"/>
      <c r="BF904" s="139"/>
      <c r="BG904" s="139"/>
      <c r="BH904" s="139"/>
      <c r="BI904" s="139"/>
      <c r="BJ904" s="139"/>
      <c r="BK904" s="139"/>
      <c r="BL904" s="139"/>
      <c r="BM904" s="139"/>
      <c r="BN904" s="139"/>
      <c r="BO904" s="139"/>
      <c r="BP904" s="139"/>
      <c r="BQ904" s="139"/>
      <c r="BR904" s="139"/>
      <c r="BS904" s="139"/>
      <c r="BT904" s="139"/>
      <c r="BU904" s="139"/>
      <c r="BV904" s="139"/>
      <c r="BW904" s="139"/>
      <c r="BX904" s="139"/>
      <c r="BY904" s="139"/>
      <c r="BZ904" s="139"/>
      <c r="CA904" s="139"/>
      <c r="CB904" s="139"/>
      <c r="CC904" s="139"/>
      <c r="CD904" s="139"/>
    </row>
    <row r="905" spans="2:82" s="143" customFormat="1" x14ac:dyDescent="0.2"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K905" s="139"/>
      <c r="AL905" s="139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W905" s="139"/>
      <c r="AX905" s="139"/>
      <c r="AY905" s="139"/>
      <c r="AZ905" s="139"/>
      <c r="BA905" s="139"/>
      <c r="BB905" s="139"/>
      <c r="BC905" s="139"/>
      <c r="BD905" s="139"/>
      <c r="BE905" s="139"/>
      <c r="BF905" s="139"/>
      <c r="BG905" s="139"/>
      <c r="BH905" s="139"/>
      <c r="BI905" s="139"/>
      <c r="BJ905" s="139"/>
      <c r="BK905" s="139"/>
      <c r="BL905" s="139"/>
      <c r="BM905" s="139"/>
      <c r="BN905" s="139"/>
      <c r="BO905" s="139"/>
      <c r="BP905" s="139"/>
      <c r="BQ905" s="139"/>
      <c r="BR905" s="139"/>
      <c r="BS905" s="139"/>
      <c r="BT905" s="139"/>
      <c r="BU905" s="139"/>
      <c r="BV905" s="139"/>
      <c r="BW905" s="139"/>
      <c r="BX905" s="139"/>
      <c r="BY905" s="139"/>
      <c r="BZ905" s="139"/>
      <c r="CA905" s="139"/>
      <c r="CB905" s="139"/>
      <c r="CC905" s="139"/>
      <c r="CD905" s="139"/>
    </row>
    <row r="906" spans="2:82" s="143" customFormat="1" x14ac:dyDescent="0.2"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  <c r="AK906" s="139"/>
      <c r="AL906" s="139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W906" s="139"/>
      <c r="AX906" s="139"/>
      <c r="AY906" s="139"/>
      <c r="AZ906" s="139"/>
      <c r="BA906" s="139"/>
      <c r="BB906" s="139"/>
      <c r="BC906" s="139"/>
      <c r="BD906" s="139"/>
      <c r="BE906" s="139"/>
      <c r="BF906" s="139"/>
      <c r="BG906" s="139"/>
      <c r="BH906" s="139"/>
      <c r="BI906" s="139"/>
      <c r="BJ906" s="139"/>
      <c r="BK906" s="139"/>
      <c r="BL906" s="139"/>
      <c r="BM906" s="139"/>
      <c r="BN906" s="139"/>
      <c r="BO906" s="139"/>
      <c r="BP906" s="139"/>
      <c r="BQ906" s="139"/>
      <c r="BR906" s="139"/>
      <c r="BS906" s="139"/>
      <c r="BT906" s="139"/>
      <c r="BU906" s="139"/>
      <c r="BV906" s="139"/>
      <c r="BW906" s="139"/>
      <c r="BX906" s="139"/>
      <c r="BY906" s="139"/>
      <c r="BZ906" s="139"/>
      <c r="CA906" s="139"/>
      <c r="CB906" s="139"/>
      <c r="CC906" s="139"/>
      <c r="CD906" s="139"/>
    </row>
    <row r="907" spans="2:82" s="143" customFormat="1" x14ac:dyDescent="0.2"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  <c r="AK907" s="139"/>
      <c r="AL907" s="139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W907" s="139"/>
      <c r="AX907" s="139"/>
      <c r="AY907" s="139"/>
      <c r="AZ907" s="139"/>
      <c r="BA907" s="139"/>
      <c r="BB907" s="139"/>
      <c r="BC907" s="139"/>
      <c r="BD907" s="139"/>
      <c r="BE907" s="139"/>
      <c r="BF907" s="139"/>
      <c r="BG907" s="139"/>
      <c r="BH907" s="139"/>
      <c r="BI907" s="139"/>
      <c r="BJ907" s="139"/>
      <c r="BK907" s="139"/>
      <c r="BL907" s="139"/>
      <c r="BM907" s="139"/>
      <c r="BN907" s="139"/>
      <c r="BO907" s="139"/>
      <c r="BP907" s="139"/>
      <c r="BQ907" s="139"/>
      <c r="BR907" s="139"/>
      <c r="BS907" s="139"/>
      <c r="BT907" s="139"/>
      <c r="BU907" s="139"/>
      <c r="BV907" s="139"/>
      <c r="BW907" s="139"/>
      <c r="BX907" s="139"/>
      <c r="BY907" s="139"/>
      <c r="BZ907" s="139"/>
      <c r="CA907" s="139"/>
      <c r="CB907" s="139"/>
      <c r="CC907" s="139"/>
      <c r="CD907" s="139"/>
    </row>
    <row r="908" spans="2:82" s="143" customFormat="1" x14ac:dyDescent="0.2"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  <c r="AK908" s="139"/>
      <c r="AL908" s="139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W908" s="139"/>
      <c r="AX908" s="139"/>
      <c r="AY908" s="139"/>
      <c r="AZ908" s="139"/>
      <c r="BA908" s="139"/>
      <c r="BB908" s="139"/>
      <c r="BC908" s="139"/>
      <c r="BD908" s="139"/>
      <c r="BE908" s="139"/>
      <c r="BF908" s="139"/>
      <c r="BG908" s="139"/>
      <c r="BH908" s="139"/>
      <c r="BI908" s="139"/>
      <c r="BJ908" s="139"/>
      <c r="BK908" s="139"/>
      <c r="BL908" s="139"/>
      <c r="BM908" s="139"/>
      <c r="BN908" s="139"/>
      <c r="BO908" s="139"/>
      <c r="BP908" s="139"/>
      <c r="BQ908" s="139"/>
      <c r="BR908" s="139"/>
      <c r="BS908" s="139"/>
      <c r="BT908" s="139"/>
      <c r="BU908" s="139"/>
      <c r="BV908" s="139"/>
      <c r="BW908" s="139"/>
      <c r="BX908" s="139"/>
      <c r="BY908" s="139"/>
      <c r="BZ908" s="139"/>
      <c r="CA908" s="139"/>
      <c r="CB908" s="139"/>
      <c r="CC908" s="139"/>
      <c r="CD908" s="139"/>
    </row>
    <row r="909" spans="2:82" s="143" customFormat="1" x14ac:dyDescent="0.2"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  <c r="AK909" s="139"/>
      <c r="AL909" s="139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W909" s="139"/>
      <c r="AX909" s="139"/>
      <c r="AY909" s="139"/>
      <c r="AZ909" s="139"/>
      <c r="BA909" s="139"/>
      <c r="BB909" s="139"/>
      <c r="BC909" s="139"/>
      <c r="BD909" s="139"/>
      <c r="BE909" s="139"/>
      <c r="BF909" s="139"/>
      <c r="BG909" s="139"/>
      <c r="BH909" s="139"/>
      <c r="BI909" s="139"/>
      <c r="BJ909" s="139"/>
      <c r="BK909" s="139"/>
      <c r="BL909" s="139"/>
      <c r="BM909" s="139"/>
      <c r="BN909" s="139"/>
      <c r="BO909" s="139"/>
      <c r="BP909" s="139"/>
      <c r="BQ909" s="139"/>
      <c r="BR909" s="139"/>
      <c r="BS909" s="139"/>
      <c r="BT909" s="139"/>
      <c r="BU909" s="139"/>
      <c r="BV909" s="139"/>
      <c r="BW909" s="139"/>
      <c r="BX909" s="139"/>
      <c r="BY909" s="139"/>
      <c r="BZ909" s="139"/>
      <c r="CA909" s="139"/>
      <c r="CB909" s="139"/>
      <c r="CC909" s="139"/>
      <c r="CD909" s="139"/>
    </row>
    <row r="910" spans="2:82" s="143" customFormat="1" x14ac:dyDescent="0.2"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  <c r="AK910" s="139"/>
      <c r="AL910" s="139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W910" s="139"/>
      <c r="AX910" s="139"/>
      <c r="AY910" s="139"/>
      <c r="AZ910" s="139"/>
      <c r="BA910" s="139"/>
      <c r="BB910" s="139"/>
      <c r="BC910" s="139"/>
      <c r="BD910" s="139"/>
      <c r="BE910" s="139"/>
      <c r="BF910" s="139"/>
      <c r="BG910" s="139"/>
      <c r="BH910" s="139"/>
      <c r="BI910" s="139"/>
      <c r="BJ910" s="139"/>
      <c r="BK910" s="139"/>
      <c r="BL910" s="139"/>
      <c r="BM910" s="139"/>
      <c r="BN910" s="139"/>
      <c r="BO910" s="139"/>
      <c r="BP910" s="139"/>
      <c r="BQ910" s="139"/>
      <c r="BR910" s="139"/>
      <c r="BS910" s="139"/>
      <c r="BT910" s="139"/>
      <c r="BU910" s="139"/>
      <c r="BV910" s="139"/>
      <c r="BW910" s="139"/>
      <c r="BX910" s="139"/>
      <c r="BY910" s="139"/>
      <c r="BZ910" s="139"/>
      <c r="CA910" s="139"/>
      <c r="CB910" s="139"/>
      <c r="CC910" s="139"/>
      <c r="CD910" s="139"/>
    </row>
    <row r="911" spans="2:82" s="143" customFormat="1" x14ac:dyDescent="0.2"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  <c r="AK911" s="139"/>
      <c r="AL911" s="139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W911" s="139"/>
      <c r="AX911" s="139"/>
      <c r="AY911" s="139"/>
      <c r="AZ911" s="139"/>
      <c r="BA911" s="139"/>
      <c r="BB911" s="139"/>
      <c r="BC911" s="139"/>
      <c r="BD911" s="139"/>
      <c r="BE911" s="139"/>
      <c r="BF911" s="139"/>
      <c r="BG911" s="139"/>
      <c r="BH911" s="139"/>
      <c r="BI911" s="139"/>
      <c r="BJ911" s="139"/>
      <c r="BK911" s="139"/>
      <c r="BL911" s="139"/>
      <c r="BM911" s="139"/>
      <c r="BN911" s="139"/>
      <c r="BO911" s="139"/>
      <c r="BP911" s="139"/>
      <c r="BQ911" s="139"/>
      <c r="BR911" s="139"/>
      <c r="BS911" s="139"/>
      <c r="BT911" s="139"/>
      <c r="BU911" s="139"/>
      <c r="BV911" s="139"/>
      <c r="BW911" s="139"/>
      <c r="BX911" s="139"/>
      <c r="BY911" s="139"/>
      <c r="BZ911" s="139"/>
      <c r="CA911" s="139"/>
      <c r="CB911" s="139"/>
      <c r="CC911" s="139"/>
      <c r="CD911" s="139"/>
    </row>
    <row r="912" spans="2:82" s="143" customFormat="1" x14ac:dyDescent="0.2"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  <c r="AK912" s="139"/>
      <c r="AL912" s="139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W912" s="139"/>
      <c r="AX912" s="139"/>
      <c r="AY912" s="139"/>
      <c r="AZ912" s="139"/>
      <c r="BA912" s="139"/>
      <c r="BB912" s="139"/>
      <c r="BC912" s="139"/>
      <c r="BD912" s="139"/>
      <c r="BE912" s="139"/>
      <c r="BF912" s="139"/>
      <c r="BG912" s="139"/>
      <c r="BH912" s="139"/>
      <c r="BI912" s="139"/>
      <c r="BJ912" s="139"/>
      <c r="BK912" s="139"/>
      <c r="BL912" s="139"/>
      <c r="BM912" s="139"/>
      <c r="BN912" s="139"/>
      <c r="BO912" s="139"/>
      <c r="BP912" s="139"/>
      <c r="BQ912" s="139"/>
      <c r="BR912" s="139"/>
      <c r="BS912" s="139"/>
      <c r="BT912" s="139"/>
      <c r="BU912" s="139"/>
      <c r="BV912" s="139"/>
      <c r="BW912" s="139"/>
      <c r="BX912" s="139"/>
      <c r="BY912" s="139"/>
      <c r="BZ912" s="139"/>
      <c r="CA912" s="139"/>
      <c r="CB912" s="139"/>
      <c r="CC912" s="139"/>
      <c r="CD912" s="139"/>
    </row>
    <row r="913" spans="2:82" s="143" customFormat="1" x14ac:dyDescent="0.2"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  <c r="AK913" s="139"/>
      <c r="AL913" s="139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W913" s="139"/>
      <c r="AX913" s="139"/>
      <c r="AY913" s="139"/>
      <c r="AZ913" s="139"/>
      <c r="BA913" s="139"/>
      <c r="BB913" s="139"/>
      <c r="BC913" s="139"/>
      <c r="BD913" s="139"/>
      <c r="BE913" s="139"/>
      <c r="BF913" s="139"/>
      <c r="BG913" s="139"/>
      <c r="BH913" s="139"/>
      <c r="BI913" s="139"/>
      <c r="BJ913" s="139"/>
      <c r="BK913" s="139"/>
      <c r="BL913" s="139"/>
      <c r="BM913" s="139"/>
      <c r="BN913" s="139"/>
      <c r="BO913" s="139"/>
      <c r="BP913" s="139"/>
      <c r="BQ913" s="139"/>
      <c r="BR913" s="139"/>
      <c r="BS913" s="139"/>
      <c r="BT913" s="139"/>
      <c r="BU913" s="139"/>
      <c r="BV913" s="139"/>
      <c r="BW913" s="139"/>
      <c r="BX913" s="139"/>
      <c r="BY913" s="139"/>
      <c r="BZ913" s="139"/>
      <c r="CA913" s="139"/>
      <c r="CB913" s="139"/>
      <c r="CC913" s="139"/>
      <c r="CD913" s="139"/>
    </row>
    <row r="914" spans="2:82" s="143" customFormat="1" x14ac:dyDescent="0.2"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  <c r="AK914" s="139"/>
      <c r="AL914" s="139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W914" s="139"/>
      <c r="AX914" s="139"/>
      <c r="AY914" s="139"/>
      <c r="AZ914" s="139"/>
      <c r="BA914" s="139"/>
      <c r="BB914" s="139"/>
      <c r="BC914" s="139"/>
      <c r="BD914" s="139"/>
      <c r="BE914" s="139"/>
      <c r="BF914" s="139"/>
      <c r="BG914" s="139"/>
      <c r="BH914" s="139"/>
      <c r="BI914" s="139"/>
      <c r="BJ914" s="139"/>
      <c r="BK914" s="139"/>
      <c r="BL914" s="139"/>
      <c r="BM914" s="139"/>
      <c r="BN914" s="139"/>
      <c r="BO914" s="139"/>
      <c r="BP914" s="139"/>
      <c r="BQ914" s="139"/>
      <c r="BR914" s="139"/>
      <c r="BS914" s="139"/>
      <c r="BT914" s="139"/>
      <c r="BU914" s="139"/>
      <c r="BV914" s="139"/>
      <c r="BW914" s="139"/>
      <c r="BX914" s="139"/>
      <c r="BY914" s="139"/>
      <c r="BZ914" s="139"/>
      <c r="CA914" s="139"/>
      <c r="CB914" s="139"/>
      <c r="CC914" s="139"/>
      <c r="CD914" s="139"/>
    </row>
    <row r="915" spans="2:82" s="143" customFormat="1" x14ac:dyDescent="0.2"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  <c r="AK915" s="139"/>
      <c r="AL915" s="139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W915" s="139"/>
      <c r="AX915" s="139"/>
      <c r="AY915" s="139"/>
      <c r="AZ915" s="139"/>
      <c r="BA915" s="139"/>
      <c r="BB915" s="139"/>
      <c r="BC915" s="139"/>
      <c r="BD915" s="139"/>
      <c r="BE915" s="139"/>
      <c r="BF915" s="139"/>
      <c r="BG915" s="139"/>
      <c r="BH915" s="139"/>
      <c r="BI915" s="139"/>
      <c r="BJ915" s="139"/>
      <c r="BK915" s="139"/>
      <c r="BL915" s="139"/>
      <c r="BM915" s="139"/>
      <c r="BN915" s="139"/>
      <c r="BO915" s="139"/>
      <c r="BP915" s="139"/>
      <c r="BQ915" s="139"/>
      <c r="BR915" s="139"/>
      <c r="BS915" s="139"/>
      <c r="BT915" s="139"/>
      <c r="BU915" s="139"/>
      <c r="BV915" s="139"/>
      <c r="BW915" s="139"/>
      <c r="BX915" s="139"/>
      <c r="BY915" s="139"/>
      <c r="BZ915" s="139"/>
      <c r="CA915" s="139"/>
      <c r="CB915" s="139"/>
      <c r="CC915" s="139"/>
      <c r="CD915" s="139"/>
    </row>
    <row r="916" spans="2:82" s="143" customFormat="1" x14ac:dyDescent="0.2"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  <c r="AK916" s="139"/>
      <c r="AL916" s="139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W916" s="139"/>
      <c r="AX916" s="139"/>
      <c r="AY916" s="139"/>
      <c r="AZ916" s="139"/>
      <c r="BA916" s="139"/>
      <c r="BB916" s="139"/>
      <c r="BC916" s="139"/>
      <c r="BD916" s="139"/>
      <c r="BE916" s="139"/>
      <c r="BF916" s="139"/>
      <c r="BG916" s="139"/>
      <c r="BH916" s="139"/>
      <c r="BI916" s="139"/>
      <c r="BJ916" s="139"/>
      <c r="BK916" s="139"/>
      <c r="BL916" s="139"/>
      <c r="BM916" s="139"/>
      <c r="BN916" s="139"/>
      <c r="BO916" s="139"/>
      <c r="BP916" s="139"/>
      <c r="BQ916" s="139"/>
      <c r="BR916" s="139"/>
      <c r="BS916" s="139"/>
      <c r="BT916" s="139"/>
      <c r="BU916" s="139"/>
      <c r="BV916" s="139"/>
      <c r="BW916" s="139"/>
      <c r="BX916" s="139"/>
      <c r="BY916" s="139"/>
      <c r="BZ916" s="139"/>
      <c r="CA916" s="139"/>
      <c r="CB916" s="139"/>
      <c r="CC916" s="139"/>
      <c r="CD916" s="139"/>
    </row>
    <row r="917" spans="2:82" s="143" customFormat="1" x14ac:dyDescent="0.2"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  <c r="AK917" s="139"/>
      <c r="AL917" s="139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W917" s="139"/>
      <c r="AX917" s="139"/>
      <c r="AY917" s="139"/>
      <c r="AZ917" s="139"/>
      <c r="BA917" s="139"/>
      <c r="BB917" s="139"/>
      <c r="BC917" s="139"/>
      <c r="BD917" s="139"/>
      <c r="BE917" s="139"/>
      <c r="BF917" s="139"/>
      <c r="BG917" s="139"/>
      <c r="BH917" s="139"/>
      <c r="BI917" s="139"/>
      <c r="BJ917" s="139"/>
      <c r="BK917" s="139"/>
      <c r="BL917" s="139"/>
      <c r="BM917" s="139"/>
      <c r="BN917" s="139"/>
      <c r="BO917" s="139"/>
      <c r="BP917" s="139"/>
      <c r="BQ917" s="139"/>
      <c r="BR917" s="139"/>
      <c r="BS917" s="139"/>
      <c r="BT917" s="139"/>
      <c r="BU917" s="139"/>
      <c r="BV917" s="139"/>
      <c r="BW917" s="139"/>
      <c r="BX917" s="139"/>
      <c r="BY917" s="139"/>
      <c r="BZ917" s="139"/>
      <c r="CA917" s="139"/>
      <c r="CB917" s="139"/>
      <c r="CC917" s="139"/>
      <c r="CD917" s="139"/>
    </row>
    <row r="918" spans="2:82" s="143" customFormat="1" x14ac:dyDescent="0.2"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  <c r="AK918" s="139"/>
      <c r="AL918" s="139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W918" s="139"/>
      <c r="AX918" s="139"/>
      <c r="AY918" s="139"/>
      <c r="AZ918" s="139"/>
      <c r="BA918" s="139"/>
      <c r="BB918" s="139"/>
      <c r="BC918" s="139"/>
      <c r="BD918" s="139"/>
      <c r="BE918" s="139"/>
      <c r="BF918" s="139"/>
      <c r="BG918" s="139"/>
      <c r="BH918" s="139"/>
      <c r="BI918" s="139"/>
      <c r="BJ918" s="139"/>
      <c r="BK918" s="139"/>
      <c r="BL918" s="139"/>
      <c r="BM918" s="139"/>
      <c r="BN918" s="139"/>
      <c r="BO918" s="139"/>
      <c r="BP918" s="139"/>
      <c r="BQ918" s="139"/>
      <c r="BR918" s="139"/>
      <c r="BS918" s="139"/>
      <c r="BT918" s="139"/>
      <c r="BU918" s="139"/>
      <c r="BV918" s="139"/>
      <c r="BW918" s="139"/>
      <c r="BX918" s="139"/>
      <c r="BY918" s="139"/>
      <c r="BZ918" s="139"/>
      <c r="CA918" s="139"/>
      <c r="CB918" s="139"/>
      <c r="CC918" s="139"/>
      <c r="CD918" s="139"/>
    </row>
    <row r="919" spans="2:82" s="143" customFormat="1" x14ac:dyDescent="0.2"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  <c r="AK919" s="139"/>
      <c r="AL919" s="139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W919" s="139"/>
      <c r="AX919" s="139"/>
      <c r="AY919" s="139"/>
      <c r="AZ919" s="139"/>
      <c r="BA919" s="139"/>
      <c r="BB919" s="139"/>
      <c r="BC919" s="139"/>
      <c r="BD919" s="139"/>
      <c r="BE919" s="139"/>
      <c r="BF919" s="139"/>
      <c r="BG919" s="139"/>
      <c r="BH919" s="139"/>
      <c r="BI919" s="139"/>
      <c r="BJ919" s="139"/>
      <c r="BK919" s="139"/>
      <c r="BL919" s="139"/>
      <c r="BM919" s="139"/>
      <c r="BN919" s="139"/>
      <c r="BO919" s="139"/>
      <c r="BP919" s="139"/>
      <c r="BQ919" s="139"/>
      <c r="BR919" s="139"/>
      <c r="BS919" s="139"/>
      <c r="BT919" s="139"/>
      <c r="BU919" s="139"/>
      <c r="BV919" s="139"/>
      <c r="BW919" s="139"/>
      <c r="BX919" s="139"/>
      <c r="BY919" s="139"/>
      <c r="BZ919" s="139"/>
      <c r="CA919" s="139"/>
      <c r="CB919" s="139"/>
      <c r="CC919" s="139"/>
      <c r="CD919" s="139"/>
    </row>
    <row r="920" spans="2:82" s="143" customFormat="1" x14ac:dyDescent="0.2"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  <c r="AK920" s="139"/>
      <c r="AL920" s="139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W920" s="139"/>
      <c r="AX920" s="139"/>
      <c r="AY920" s="139"/>
      <c r="AZ920" s="139"/>
      <c r="BA920" s="139"/>
      <c r="BB920" s="139"/>
      <c r="BC920" s="139"/>
      <c r="BD920" s="139"/>
      <c r="BE920" s="139"/>
      <c r="BF920" s="139"/>
      <c r="BG920" s="139"/>
      <c r="BH920" s="139"/>
      <c r="BI920" s="139"/>
      <c r="BJ920" s="139"/>
      <c r="BK920" s="139"/>
      <c r="BL920" s="139"/>
      <c r="BM920" s="139"/>
      <c r="BN920" s="139"/>
      <c r="BO920" s="139"/>
      <c r="BP920" s="139"/>
      <c r="BQ920" s="139"/>
      <c r="BR920" s="139"/>
      <c r="BS920" s="139"/>
      <c r="BT920" s="139"/>
      <c r="BU920" s="139"/>
      <c r="BV920" s="139"/>
      <c r="BW920" s="139"/>
      <c r="BX920" s="139"/>
      <c r="BY920" s="139"/>
      <c r="BZ920" s="139"/>
      <c r="CA920" s="139"/>
      <c r="CB920" s="139"/>
      <c r="CC920" s="139"/>
      <c r="CD920" s="139"/>
    </row>
    <row r="921" spans="2:82" s="143" customFormat="1" x14ac:dyDescent="0.2"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  <c r="AK921" s="139"/>
      <c r="AL921" s="139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W921" s="139"/>
      <c r="AX921" s="139"/>
      <c r="AY921" s="139"/>
      <c r="AZ921" s="139"/>
      <c r="BA921" s="139"/>
      <c r="BB921" s="139"/>
      <c r="BC921" s="139"/>
      <c r="BD921" s="139"/>
      <c r="BE921" s="139"/>
      <c r="BF921" s="139"/>
      <c r="BG921" s="139"/>
      <c r="BH921" s="139"/>
      <c r="BI921" s="139"/>
      <c r="BJ921" s="139"/>
      <c r="BK921" s="139"/>
      <c r="BL921" s="139"/>
      <c r="BM921" s="139"/>
      <c r="BN921" s="139"/>
      <c r="BO921" s="139"/>
      <c r="BP921" s="139"/>
      <c r="BQ921" s="139"/>
      <c r="BR921" s="139"/>
      <c r="BS921" s="139"/>
      <c r="BT921" s="139"/>
      <c r="BU921" s="139"/>
      <c r="BV921" s="139"/>
      <c r="BW921" s="139"/>
      <c r="BX921" s="139"/>
      <c r="BY921" s="139"/>
      <c r="BZ921" s="139"/>
      <c r="CA921" s="139"/>
      <c r="CB921" s="139"/>
      <c r="CC921" s="139"/>
      <c r="CD921" s="139"/>
    </row>
    <row r="922" spans="2:82" s="143" customFormat="1" x14ac:dyDescent="0.2"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  <c r="AK922" s="139"/>
      <c r="AL922" s="139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W922" s="139"/>
      <c r="AX922" s="139"/>
      <c r="AY922" s="139"/>
      <c r="AZ922" s="139"/>
      <c r="BA922" s="139"/>
      <c r="BB922" s="139"/>
      <c r="BC922" s="139"/>
      <c r="BD922" s="139"/>
      <c r="BE922" s="139"/>
      <c r="BF922" s="139"/>
      <c r="BG922" s="139"/>
      <c r="BH922" s="139"/>
      <c r="BI922" s="139"/>
      <c r="BJ922" s="139"/>
      <c r="BK922" s="139"/>
      <c r="BL922" s="139"/>
      <c r="BM922" s="139"/>
      <c r="BN922" s="139"/>
      <c r="BO922" s="139"/>
      <c r="BP922" s="139"/>
      <c r="BQ922" s="139"/>
      <c r="BR922" s="139"/>
      <c r="BS922" s="139"/>
      <c r="BT922" s="139"/>
      <c r="BU922" s="139"/>
      <c r="BV922" s="139"/>
      <c r="BW922" s="139"/>
      <c r="BX922" s="139"/>
      <c r="BY922" s="139"/>
      <c r="BZ922" s="139"/>
      <c r="CA922" s="139"/>
      <c r="CB922" s="139"/>
      <c r="CC922" s="139"/>
      <c r="CD922" s="139"/>
    </row>
    <row r="923" spans="2:82" s="143" customFormat="1" x14ac:dyDescent="0.2"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  <c r="AK923" s="139"/>
      <c r="AL923" s="139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W923" s="139"/>
      <c r="AX923" s="139"/>
      <c r="AY923" s="139"/>
      <c r="AZ923" s="139"/>
      <c r="BA923" s="139"/>
      <c r="BB923" s="139"/>
      <c r="BC923" s="139"/>
      <c r="BD923" s="139"/>
      <c r="BE923" s="139"/>
      <c r="BF923" s="139"/>
      <c r="BG923" s="139"/>
      <c r="BH923" s="139"/>
      <c r="BI923" s="139"/>
      <c r="BJ923" s="139"/>
      <c r="BK923" s="139"/>
      <c r="BL923" s="139"/>
      <c r="BM923" s="139"/>
      <c r="BN923" s="139"/>
      <c r="BO923" s="139"/>
      <c r="BP923" s="139"/>
      <c r="BQ923" s="139"/>
      <c r="BR923" s="139"/>
      <c r="BS923" s="139"/>
      <c r="BT923" s="139"/>
      <c r="BU923" s="139"/>
      <c r="BV923" s="139"/>
      <c r="BW923" s="139"/>
      <c r="BX923" s="139"/>
      <c r="BY923" s="139"/>
      <c r="BZ923" s="139"/>
      <c r="CA923" s="139"/>
      <c r="CB923" s="139"/>
      <c r="CC923" s="139"/>
      <c r="CD923" s="139"/>
    </row>
    <row r="924" spans="2:82" s="143" customFormat="1" x14ac:dyDescent="0.2"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  <c r="AK924" s="139"/>
      <c r="AL924" s="139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W924" s="139"/>
      <c r="AX924" s="139"/>
      <c r="AY924" s="139"/>
      <c r="AZ924" s="139"/>
      <c r="BA924" s="139"/>
      <c r="BB924" s="139"/>
      <c r="BC924" s="139"/>
      <c r="BD924" s="139"/>
      <c r="BE924" s="139"/>
      <c r="BF924" s="139"/>
      <c r="BG924" s="139"/>
      <c r="BH924" s="139"/>
      <c r="BI924" s="139"/>
      <c r="BJ924" s="139"/>
      <c r="BK924" s="139"/>
      <c r="BL924" s="139"/>
      <c r="BM924" s="139"/>
      <c r="BN924" s="139"/>
      <c r="BO924" s="139"/>
      <c r="BP924" s="139"/>
      <c r="BQ924" s="139"/>
      <c r="BR924" s="139"/>
      <c r="BS924" s="139"/>
      <c r="BT924" s="139"/>
      <c r="BU924" s="139"/>
      <c r="BV924" s="139"/>
      <c r="BW924" s="139"/>
      <c r="BX924" s="139"/>
      <c r="BY924" s="139"/>
      <c r="BZ924" s="139"/>
      <c r="CA924" s="139"/>
      <c r="CB924" s="139"/>
      <c r="CC924" s="139"/>
      <c r="CD924" s="139"/>
    </row>
    <row r="925" spans="2:82" s="143" customFormat="1" x14ac:dyDescent="0.2"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  <c r="AK925" s="139"/>
      <c r="AL925" s="139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W925" s="139"/>
      <c r="AX925" s="139"/>
      <c r="AY925" s="139"/>
      <c r="AZ925" s="139"/>
      <c r="BA925" s="139"/>
      <c r="BB925" s="139"/>
      <c r="BC925" s="139"/>
      <c r="BD925" s="139"/>
      <c r="BE925" s="139"/>
      <c r="BF925" s="139"/>
      <c r="BG925" s="139"/>
      <c r="BH925" s="139"/>
      <c r="BI925" s="139"/>
      <c r="BJ925" s="139"/>
      <c r="BK925" s="139"/>
      <c r="BL925" s="139"/>
      <c r="BM925" s="139"/>
      <c r="BN925" s="139"/>
      <c r="BO925" s="139"/>
      <c r="BP925" s="139"/>
      <c r="BQ925" s="139"/>
      <c r="BR925" s="139"/>
      <c r="BS925" s="139"/>
      <c r="BT925" s="139"/>
      <c r="BU925" s="139"/>
      <c r="BV925" s="139"/>
      <c r="BW925" s="139"/>
      <c r="BX925" s="139"/>
      <c r="BY925" s="139"/>
      <c r="BZ925" s="139"/>
      <c r="CA925" s="139"/>
      <c r="CB925" s="139"/>
      <c r="CC925" s="139"/>
      <c r="CD925" s="139"/>
    </row>
    <row r="926" spans="2:82" s="143" customFormat="1" x14ac:dyDescent="0.2"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  <c r="AK926" s="139"/>
      <c r="AL926" s="139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W926" s="139"/>
      <c r="AX926" s="139"/>
      <c r="AY926" s="139"/>
      <c r="AZ926" s="139"/>
      <c r="BA926" s="139"/>
      <c r="BB926" s="139"/>
      <c r="BC926" s="139"/>
      <c r="BD926" s="139"/>
      <c r="BE926" s="139"/>
      <c r="BF926" s="139"/>
      <c r="BG926" s="139"/>
      <c r="BH926" s="139"/>
      <c r="BI926" s="139"/>
      <c r="BJ926" s="139"/>
      <c r="BK926" s="139"/>
      <c r="BL926" s="139"/>
      <c r="BM926" s="139"/>
      <c r="BN926" s="139"/>
      <c r="BO926" s="139"/>
      <c r="BP926" s="139"/>
      <c r="BQ926" s="139"/>
      <c r="BR926" s="139"/>
      <c r="BS926" s="139"/>
      <c r="BT926" s="139"/>
      <c r="BU926" s="139"/>
      <c r="BV926" s="139"/>
      <c r="BW926" s="139"/>
      <c r="BX926" s="139"/>
      <c r="BY926" s="139"/>
      <c r="BZ926" s="139"/>
      <c r="CA926" s="139"/>
      <c r="CB926" s="139"/>
      <c r="CC926" s="139"/>
      <c r="CD926" s="139"/>
    </row>
    <row r="927" spans="2:82" s="143" customFormat="1" x14ac:dyDescent="0.2"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  <c r="AK927" s="139"/>
      <c r="AL927" s="139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W927" s="139"/>
      <c r="AX927" s="139"/>
      <c r="AY927" s="139"/>
      <c r="AZ927" s="139"/>
      <c r="BA927" s="139"/>
      <c r="BB927" s="139"/>
      <c r="BC927" s="139"/>
      <c r="BD927" s="139"/>
      <c r="BE927" s="139"/>
      <c r="BF927" s="139"/>
      <c r="BG927" s="139"/>
      <c r="BH927" s="139"/>
      <c r="BI927" s="139"/>
      <c r="BJ927" s="139"/>
      <c r="BK927" s="139"/>
      <c r="BL927" s="139"/>
      <c r="BM927" s="139"/>
      <c r="BN927" s="139"/>
      <c r="BO927" s="139"/>
      <c r="BP927" s="139"/>
      <c r="BQ927" s="139"/>
      <c r="BR927" s="139"/>
      <c r="BS927" s="139"/>
      <c r="BT927" s="139"/>
      <c r="BU927" s="139"/>
      <c r="BV927" s="139"/>
      <c r="BW927" s="139"/>
      <c r="BX927" s="139"/>
      <c r="BY927" s="139"/>
      <c r="BZ927" s="139"/>
      <c r="CA927" s="139"/>
      <c r="CB927" s="139"/>
      <c r="CC927" s="139"/>
      <c r="CD927" s="139"/>
    </row>
    <row r="928" spans="2:82" s="143" customFormat="1" x14ac:dyDescent="0.2"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  <c r="AK928" s="139"/>
      <c r="AL928" s="139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W928" s="139"/>
      <c r="AX928" s="139"/>
      <c r="AY928" s="139"/>
      <c r="AZ928" s="139"/>
      <c r="BA928" s="139"/>
      <c r="BB928" s="139"/>
      <c r="BC928" s="139"/>
      <c r="BD928" s="139"/>
      <c r="BE928" s="139"/>
      <c r="BF928" s="139"/>
      <c r="BG928" s="139"/>
      <c r="BH928" s="139"/>
      <c r="BI928" s="139"/>
      <c r="BJ928" s="139"/>
      <c r="BK928" s="139"/>
      <c r="BL928" s="139"/>
      <c r="BM928" s="139"/>
      <c r="BN928" s="139"/>
      <c r="BO928" s="139"/>
      <c r="BP928" s="139"/>
      <c r="BQ928" s="139"/>
      <c r="BR928" s="139"/>
      <c r="BS928" s="139"/>
      <c r="BT928" s="139"/>
      <c r="BU928" s="139"/>
      <c r="BV928" s="139"/>
      <c r="BW928" s="139"/>
      <c r="BX928" s="139"/>
      <c r="BY928" s="139"/>
      <c r="BZ928" s="139"/>
      <c r="CA928" s="139"/>
      <c r="CB928" s="139"/>
      <c r="CC928" s="139"/>
      <c r="CD928" s="139"/>
    </row>
    <row r="929" spans="2:82" s="143" customFormat="1" x14ac:dyDescent="0.2"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  <c r="AK929" s="139"/>
      <c r="AL929" s="139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W929" s="139"/>
      <c r="AX929" s="139"/>
      <c r="AY929" s="139"/>
      <c r="AZ929" s="139"/>
      <c r="BA929" s="139"/>
      <c r="BB929" s="139"/>
      <c r="BC929" s="139"/>
      <c r="BD929" s="139"/>
      <c r="BE929" s="139"/>
      <c r="BF929" s="139"/>
      <c r="BG929" s="139"/>
      <c r="BH929" s="139"/>
      <c r="BI929" s="139"/>
      <c r="BJ929" s="139"/>
      <c r="BK929" s="139"/>
      <c r="BL929" s="139"/>
      <c r="BM929" s="139"/>
      <c r="BN929" s="139"/>
      <c r="BO929" s="139"/>
      <c r="BP929" s="139"/>
      <c r="BQ929" s="139"/>
      <c r="BR929" s="139"/>
      <c r="BS929" s="139"/>
      <c r="BT929" s="139"/>
      <c r="BU929" s="139"/>
      <c r="BV929" s="139"/>
      <c r="BW929" s="139"/>
      <c r="BX929" s="139"/>
      <c r="BY929" s="139"/>
      <c r="BZ929" s="139"/>
      <c r="CA929" s="139"/>
      <c r="CB929" s="139"/>
      <c r="CC929" s="139"/>
      <c r="CD929" s="139"/>
    </row>
    <row r="930" spans="2:82" s="143" customFormat="1" x14ac:dyDescent="0.2"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  <c r="AK930" s="139"/>
      <c r="AL930" s="139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W930" s="139"/>
      <c r="AX930" s="139"/>
      <c r="AY930" s="139"/>
      <c r="AZ930" s="139"/>
      <c r="BA930" s="139"/>
      <c r="BB930" s="139"/>
      <c r="BC930" s="139"/>
      <c r="BD930" s="139"/>
      <c r="BE930" s="139"/>
      <c r="BF930" s="139"/>
      <c r="BG930" s="139"/>
      <c r="BH930" s="139"/>
      <c r="BI930" s="139"/>
      <c r="BJ930" s="139"/>
      <c r="BK930" s="139"/>
      <c r="BL930" s="139"/>
      <c r="BM930" s="139"/>
      <c r="BN930" s="139"/>
      <c r="BO930" s="139"/>
      <c r="BP930" s="139"/>
      <c r="BQ930" s="139"/>
      <c r="BR930" s="139"/>
      <c r="BS930" s="139"/>
      <c r="BT930" s="139"/>
      <c r="BU930" s="139"/>
      <c r="BV930" s="139"/>
      <c r="BW930" s="139"/>
      <c r="BX930" s="139"/>
      <c r="BY930" s="139"/>
      <c r="BZ930" s="139"/>
      <c r="CA930" s="139"/>
      <c r="CB930" s="139"/>
      <c r="CC930" s="139"/>
      <c r="CD930" s="139"/>
    </row>
    <row r="931" spans="2:82" s="143" customFormat="1" x14ac:dyDescent="0.2"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  <c r="AK931" s="139"/>
      <c r="AL931" s="139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W931" s="139"/>
      <c r="AX931" s="139"/>
      <c r="AY931" s="139"/>
      <c r="AZ931" s="139"/>
      <c r="BA931" s="139"/>
      <c r="BB931" s="139"/>
      <c r="BC931" s="139"/>
      <c r="BD931" s="139"/>
      <c r="BE931" s="139"/>
      <c r="BF931" s="139"/>
      <c r="BG931" s="139"/>
      <c r="BH931" s="139"/>
      <c r="BI931" s="139"/>
      <c r="BJ931" s="139"/>
      <c r="BK931" s="139"/>
      <c r="BL931" s="139"/>
      <c r="BM931" s="139"/>
      <c r="BN931" s="139"/>
      <c r="BO931" s="139"/>
      <c r="BP931" s="139"/>
      <c r="BQ931" s="139"/>
      <c r="BR931" s="139"/>
      <c r="BS931" s="139"/>
      <c r="BT931" s="139"/>
      <c r="BU931" s="139"/>
      <c r="BV931" s="139"/>
      <c r="BW931" s="139"/>
      <c r="BX931" s="139"/>
      <c r="BY931" s="139"/>
      <c r="BZ931" s="139"/>
      <c r="CA931" s="139"/>
      <c r="CB931" s="139"/>
      <c r="CC931" s="139"/>
      <c r="CD931" s="139"/>
    </row>
    <row r="932" spans="2:82" s="143" customFormat="1" x14ac:dyDescent="0.2"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  <c r="AK932" s="139"/>
      <c r="AL932" s="139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W932" s="139"/>
      <c r="AX932" s="139"/>
      <c r="AY932" s="139"/>
      <c r="AZ932" s="139"/>
      <c r="BA932" s="139"/>
      <c r="BB932" s="139"/>
      <c r="BC932" s="139"/>
      <c r="BD932" s="139"/>
      <c r="BE932" s="139"/>
      <c r="BF932" s="139"/>
      <c r="BG932" s="139"/>
      <c r="BH932" s="139"/>
      <c r="BI932" s="139"/>
      <c r="BJ932" s="139"/>
      <c r="BK932" s="139"/>
      <c r="BL932" s="139"/>
      <c r="BM932" s="139"/>
      <c r="BN932" s="139"/>
      <c r="BO932" s="139"/>
      <c r="BP932" s="139"/>
      <c r="BQ932" s="139"/>
      <c r="BR932" s="139"/>
      <c r="BS932" s="139"/>
      <c r="BT932" s="139"/>
      <c r="BU932" s="139"/>
      <c r="BV932" s="139"/>
      <c r="BW932" s="139"/>
      <c r="BX932" s="139"/>
      <c r="BY932" s="139"/>
      <c r="BZ932" s="139"/>
      <c r="CA932" s="139"/>
      <c r="CB932" s="139"/>
      <c r="CC932" s="139"/>
      <c r="CD932" s="139"/>
    </row>
    <row r="933" spans="2:82" s="143" customFormat="1" x14ac:dyDescent="0.2"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  <c r="AK933" s="139"/>
      <c r="AL933" s="139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W933" s="139"/>
      <c r="AX933" s="139"/>
      <c r="AY933" s="139"/>
      <c r="AZ933" s="139"/>
      <c r="BA933" s="139"/>
      <c r="BB933" s="139"/>
      <c r="BC933" s="139"/>
      <c r="BD933" s="139"/>
      <c r="BE933" s="139"/>
      <c r="BF933" s="139"/>
      <c r="BG933" s="139"/>
      <c r="BH933" s="139"/>
      <c r="BI933" s="139"/>
      <c r="BJ933" s="139"/>
      <c r="BK933" s="139"/>
      <c r="BL933" s="139"/>
      <c r="BM933" s="139"/>
      <c r="BN933" s="139"/>
      <c r="BO933" s="139"/>
      <c r="BP933" s="139"/>
      <c r="BQ933" s="139"/>
      <c r="BR933" s="139"/>
      <c r="BS933" s="139"/>
      <c r="BT933" s="139"/>
      <c r="BU933" s="139"/>
      <c r="BV933" s="139"/>
      <c r="BW933" s="139"/>
      <c r="BX933" s="139"/>
      <c r="BY933" s="139"/>
      <c r="BZ933" s="139"/>
      <c r="CA933" s="139"/>
      <c r="CB933" s="139"/>
      <c r="CC933" s="139"/>
      <c r="CD933" s="139"/>
    </row>
    <row r="934" spans="2:82" s="143" customFormat="1" x14ac:dyDescent="0.2"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  <c r="AK934" s="139"/>
      <c r="AL934" s="139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W934" s="139"/>
      <c r="AX934" s="139"/>
      <c r="AY934" s="139"/>
      <c r="AZ934" s="139"/>
      <c r="BA934" s="139"/>
      <c r="BB934" s="139"/>
      <c r="BC934" s="139"/>
      <c r="BD934" s="139"/>
      <c r="BE934" s="139"/>
      <c r="BF934" s="139"/>
      <c r="BG934" s="139"/>
      <c r="BH934" s="139"/>
      <c r="BI934" s="139"/>
      <c r="BJ934" s="139"/>
      <c r="BK934" s="139"/>
      <c r="BL934" s="139"/>
      <c r="BM934" s="139"/>
      <c r="BN934" s="139"/>
      <c r="BO934" s="139"/>
      <c r="BP934" s="139"/>
      <c r="BQ934" s="139"/>
      <c r="BR934" s="139"/>
      <c r="BS934" s="139"/>
      <c r="BT934" s="139"/>
      <c r="BU934" s="139"/>
      <c r="BV934" s="139"/>
      <c r="BW934" s="139"/>
      <c r="BX934" s="139"/>
      <c r="BY934" s="139"/>
      <c r="BZ934" s="139"/>
      <c r="CA934" s="139"/>
      <c r="CB934" s="139"/>
      <c r="CC934" s="139"/>
      <c r="CD934" s="139"/>
    </row>
    <row r="935" spans="2:82" s="143" customFormat="1" x14ac:dyDescent="0.2"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  <c r="AK935" s="139"/>
      <c r="AL935" s="139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W935" s="139"/>
      <c r="AX935" s="139"/>
      <c r="AY935" s="139"/>
      <c r="AZ935" s="139"/>
      <c r="BA935" s="139"/>
      <c r="BB935" s="139"/>
      <c r="BC935" s="139"/>
      <c r="BD935" s="139"/>
      <c r="BE935" s="139"/>
      <c r="BF935" s="139"/>
      <c r="BG935" s="139"/>
      <c r="BH935" s="139"/>
      <c r="BI935" s="139"/>
      <c r="BJ935" s="139"/>
      <c r="BK935" s="139"/>
      <c r="BL935" s="139"/>
      <c r="BM935" s="139"/>
      <c r="BN935" s="139"/>
      <c r="BO935" s="139"/>
      <c r="BP935" s="139"/>
      <c r="BQ935" s="139"/>
      <c r="BR935" s="139"/>
      <c r="BS935" s="139"/>
      <c r="BT935" s="139"/>
      <c r="BU935" s="139"/>
      <c r="BV935" s="139"/>
      <c r="BW935" s="139"/>
      <c r="BX935" s="139"/>
      <c r="BY935" s="139"/>
      <c r="BZ935" s="139"/>
      <c r="CA935" s="139"/>
      <c r="CB935" s="139"/>
      <c r="CC935" s="139"/>
      <c r="CD935" s="139"/>
    </row>
    <row r="936" spans="2:82" s="143" customFormat="1" x14ac:dyDescent="0.2"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  <c r="AK936" s="139"/>
      <c r="AL936" s="139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W936" s="139"/>
      <c r="AX936" s="139"/>
      <c r="AY936" s="139"/>
      <c r="AZ936" s="139"/>
      <c r="BA936" s="139"/>
      <c r="BB936" s="139"/>
      <c r="BC936" s="139"/>
      <c r="BD936" s="139"/>
      <c r="BE936" s="139"/>
      <c r="BF936" s="139"/>
      <c r="BG936" s="139"/>
      <c r="BH936" s="139"/>
      <c r="BI936" s="139"/>
      <c r="BJ936" s="139"/>
      <c r="BK936" s="139"/>
      <c r="BL936" s="139"/>
      <c r="BM936" s="139"/>
      <c r="BN936" s="139"/>
      <c r="BO936" s="139"/>
      <c r="BP936" s="139"/>
      <c r="BQ936" s="139"/>
      <c r="BR936" s="139"/>
      <c r="BS936" s="139"/>
      <c r="BT936" s="139"/>
      <c r="BU936" s="139"/>
      <c r="BV936" s="139"/>
      <c r="BW936" s="139"/>
      <c r="BX936" s="139"/>
      <c r="BY936" s="139"/>
      <c r="BZ936" s="139"/>
      <c r="CA936" s="139"/>
      <c r="CB936" s="139"/>
      <c r="CC936" s="139"/>
      <c r="CD936" s="139"/>
    </row>
    <row r="937" spans="2:82" s="143" customFormat="1" x14ac:dyDescent="0.2"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  <c r="AK937" s="139"/>
      <c r="AL937" s="139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W937" s="139"/>
      <c r="AX937" s="139"/>
      <c r="AY937" s="139"/>
      <c r="AZ937" s="139"/>
      <c r="BA937" s="139"/>
      <c r="BB937" s="139"/>
      <c r="BC937" s="139"/>
      <c r="BD937" s="139"/>
      <c r="BE937" s="139"/>
      <c r="BF937" s="139"/>
      <c r="BG937" s="139"/>
      <c r="BH937" s="139"/>
      <c r="BI937" s="139"/>
      <c r="BJ937" s="139"/>
      <c r="BK937" s="139"/>
      <c r="BL937" s="139"/>
      <c r="BM937" s="139"/>
      <c r="BN937" s="139"/>
      <c r="BO937" s="139"/>
      <c r="BP937" s="139"/>
      <c r="BQ937" s="139"/>
      <c r="BR937" s="139"/>
      <c r="BS937" s="139"/>
      <c r="BT937" s="139"/>
      <c r="BU937" s="139"/>
      <c r="BV937" s="139"/>
      <c r="BW937" s="139"/>
      <c r="BX937" s="139"/>
      <c r="BY937" s="139"/>
      <c r="BZ937" s="139"/>
      <c r="CA937" s="139"/>
      <c r="CB937" s="139"/>
      <c r="CC937" s="139"/>
      <c r="CD937" s="139"/>
    </row>
    <row r="938" spans="2:82" s="143" customFormat="1" x14ac:dyDescent="0.2"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  <c r="AK938" s="139"/>
      <c r="AL938" s="139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W938" s="139"/>
      <c r="AX938" s="139"/>
      <c r="AY938" s="139"/>
      <c r="AZ938" s="139"/>
      <c r="BA938" s="139"/>
      <c r="BB938" s="139"/>
      <c r="BC938" s="139"/>
      <c r="BD938" s="139"/>
      <c r="BE938" s="139"/>
      <c r="BF938" s="139"/>
      <c r="BG938" s="139"/>
      <c r="BH938" s="139"/>
      <c r="BI938" s="139"/>
      <c r="BJ938" s="139"/>
      <c r="BK938" s="139"/>
      <c r="BL938" s="139"/>
      <c r="BM938" s="139"/>
      <c r="BN938" s="139"/>
      <c r="BO938" s="139"/>
      <c r="BP938" s="139"/>
      <c r="BQ938" s="139"/>
      <c r="BR938" s="139"/>
      <c r="BS938" s="139"/>
      <c r="BT938" s="139"/>
      <c r="BU938" s="139"/>
      <c r="BV938" s="139"/>
      <c r="BW938" s="139"/>
      <c r="BX938" s="139"/>
      <c r="BY938" s="139"/>
      <c r="BZ938" s="139"/>
      <c r="CA938" s="139"/>
      <c r="CB938" s="139"/>
      <c r="CC938" s="139"/>
      <c r="CD938" s="139"/>
    </row>
    <row r="939" spans="2:82" s="143" customFormat="1" x14ac:dyDescent="0.2"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  <c r="AK939" s="139"/>
      <c r="AL939" s="139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W939" s="139"/>
      <c r="AX939" s="139"/>
      <c r="AY939" s="139"/>
      <c r="AZ939" s="139"/>
      <c r="BA939" s="139"/>
      <c r="BB939" s="139"/>
      <c r="BC939" s="139"/>
      <c r="BD939" s="139"/>
      <c r="BE939" s="139"/>
      <c r="BF939" s="139"/>
      <c r="BG939" s="139"/>
      <c r="BH939" s="139"/>
      <c r="BI939" s="139"/>
      <c r="BJ939" s="139"/>
      <c r="BK939" s="139"/>
      <c r="BL939" s="139"/>
      <c r="BM939" s="139"/>
      <c r="BN939" s="139"/>
      <c r="BO939" s="139"/>
      <c r="BP939" s="139"/>
      <c r="BQ939" s="139"/>
      <c r="BR939" s="139"/>
      <c r="BS939" s="139"/>
      <c r="BT939" s="139"/>
      <c r="BU939" s="139"/>
      <c r="BV939" s="139"/>
      <c r="BW939" s="139"/>
      <c r="BX939" s="139"/>
      <c r="BY939" s="139"/>
      <c r="BZ939" s="139"/>
      <c r="CA939" s="139"/>
      <c r="CB939" s="139"/>
      <c r="CC939" s="139"/>
      <c r="CD939" s="139"/>
    </row>
    <row r="940" spans="2:82" s="143" customFormat="1" x14ac:dyDescent="0.2"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  <c r="AK940" s="139"/>
      <c r="AL940" s="139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W940" s="139"/>
      <c r="AX940" s="139"/>
      <c r="AY940" s="139"/>
      <c r="AZ940" s="139"/>
      <c r="BA940" s="139"/>
      <c r="BB940" s="139"/>
      <c r="BC940" s="139"/>
      <c r="BD940" s="139"/>
      <c r="BE940" s="139"/>
      <c r="BF940" s="139"/>
      <c r="BG940" s="139"/>
      <c r="BH940" s="139"/>
      <c r="BI940" s="139"/>
      <c r="BJ940" s="139"/>
      <c r="BK940" s="139"/>
      <c r="BL940" s="139"/>
      <c r="BM940" s="139"/>
      <c r="BN940" s="139"/>
      <c r="BO940" s="139"/>
      <c r="BP940" s="139"/>
      <c r="BQ940" s="139"/>
      <c r="BR940" s="139"/>
      <c r="BS940" s="139"/>
      <c r="BT940" s="139"/>
      <c r="BU940" s="139"/>
      <c r="BV940" s="139"/>
      <c r="BW940" s="139"/>
      <c r="BX940" s="139"/>
      <c r="BY940" s="139"/>
      <c r="BZ940" s="139"/>
      <c r="CA940" s="139"/>
      <c r="CB940" s="139"/>
      <c r="CC940" s="139"/>
      <c r="CD940" s="139"/>
    </row>
    <row r="941" spans="2:82" s="143" customFormat="1" x14ac:dyDescent="0.2"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  <c r="AK941" s="139"/>
      <c r="AL941" s="139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W941" s="139"/>
      <c r="AX941" s="139"/>
      <c r="AY941" s="139"/>
      <c r="AZ941" s="139"/>
      <c r="BA941" s="139"/>
      <c r="BB941" s="139"/>
      <c r="BC941" s="139"/>
      <c r="BD941" s="139"/>
      <c r="BE941" s="139"/>
      <c r="BF941" s="139"/>
      <c r="BG941" s="139"/>
      <c r="BH941" s="139"/>
      <c r="BI941" s="139"/>
      <c r="BJ941" s="139"/>
      <c r="BK941" s="139"/>
      <c r="BL941" s="139"/>
      <c r="BM941" s="139"/>
      <c r="BN941" s="139"/>
      <c r="BO941" s="139"/>
      <c r="BP941" s="139"/>
      <c r="BQ941" s="139"/>
      <c r="BR941" s="139"/>
      <c r="BS941" s="139"/>
      <c r="BT941" s="139"/>
      <c r="BU941" s="139"/>
      <c r="BV941" s="139"/>
      <c r="BW941" s="139"/>
      <c r="BX941" s="139"/>
      <c r="BY941" s="139"/>
      <c r="BZ941" s="139"/>
      <c r="CA941" s="139"/>
      <c r="CB941" s="139"/>
      <c r="CC941" s="139"/>
      <c r="CD941" s="139"/>
    </row>
    <row r="942" spans="2:82" s="143" customFormat="1" x14ac:dyDescent="0.2"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  <c r="AK942" s="139"/>
      <c r="AL942" s="139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W942" s="139"/>
      <c r="AX942" s="139"/>
      <c r="AY942" s="139"/>
      <c r="AZ942" s="139"/>
      <c r="BA942" s="139"/>
      <c r="BB942" s="139"/>
      <c r="BC942" s="139"/>
      <c r="BD942" s="139"/>
      <c r="BE942" s="139"/>
      <c r="BF942" s="139"/>
      <c r="BG942" s="139"/>
      <c r="BH942" s="139"/>
      <c r="BI942" s="139"/>
      <c r="BJ942" s="139"/>
      <c r="BK942" s="139"/>
      <c r="BL942" s="139"/>
      <c r="BM942" s="139"/>
      <c r="BN942" s="139"/>
      <c r="BO942" s="139"/>
      <c r="BP942" s="139"/>
      <c r="BQ942" s="139"/>
      <c r="BR942" s="139"/>
      <c r="BS942" s="139"/>
      <c r="BT942" s="139"/>
      <c r="BU942" s="139"/>
      <c r="BV942" s="139"/>
      <c r="BW942" s="139"/>
      <c r="BX942" s="139"/>
      <c r="BY942" s="139"/>
      <c r="BZ942" s="139"/>
      <c r="CA942" s="139"/>
      <c r="CB942" s="139"/>
      <c r="CC942" s="139"/>
      <c r="CD942" s="139"/>
    </row>
    <row r="943" spans="2:82" s="143" customFormat="1" x14ac:dyDescent="0.2"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  <c r="AK943" s="139"/>
      <c r="AL943" s="139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W943" s="139"/>
      <c r="AX943" s="139"/>
      <c r="AY943" s="139"/>
      <c r="AZ943" s="139"/>
      <c r="BA943" s="139"/>
      <c r="BB943" s="139"/>
      <c r="BC943" s="139"/>
      <c r="BD943" s="139"/>
      <c r="BE943" s="139"/>
      <c r="BF943" s="139"/>
      <c r="BG943" s="139"/>
      <c r="BH943" s="139"/>
      <c r="BI943" s="139"/>
      <c r="BJ943" s="139"/>
      <c r="BK943" s="139"/>
      <c r="BL943" s="139"/>
      <c r="BM943" s="139"/>
      <c r="BN943" s="139"/>
      <c r="BO943" s="139"/>
      <c r="BP943" s="139"/>
      <c r="BQ943" s="139"/>
      <c r="BR943" s="139"/>
      <c r="BS943" s="139"/>
      <c r="BT943" s="139"/>
      <c r="BU943" s="139"/>
      <c r="BV943" s="139"/>
      <c r="BW943" s="139"/>
      <c r="BX943" s="139"/>
      <c r="BY943" s="139"/>
      <c r="BZ943" s="139"/>
      <c r="CA943" s="139"/>
      <c r="CB943" s="139"/>
      <c r="CC943" s="139"/>
      <c r="CD943" s="139"/>
    </row>
    <row r="944" spans="2:82" s="143" customFormat="1" x14ac:dyDescent="0.2"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  <c r="AK944" s="139"/>
      <c r="AL944" s="139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W944" s="139"/>
      <c r="AX944" s="139"/>
      <c r="AY944" s="139"/>
      <c r="AZ944" s="139"/>
      <c r="BA944" s="139"/>
      <c r="BB944" s="139"/>
      <c r="BC944" s="139"/>
      <c r="BD944" s="139"/>
      <c r="BE944" s="139"/>
      <c r="BF944" s="139"/>
      <c r="BG944" s="139"/>
      <c r="BH944" s="139"/>
      <c r="BI944" s="139"/>
      <c r="BJ944" s="139"/>
      <c r="BK944" s="139"/>
      <c r="BL944" s="139"/>
      <c r="BM944" s="139"/>
      <c r="BN944" s="139"/>
      <c r="BO944" s="139"/>
      <c r="BP944" s="139"/>
      <c r="BQ944" s="139"/>
      <c r="BR944" s="139"/>
      <c r="BS944" s="139"/>
      <c r="BT944" s="139"/>
      <c r="BU944" s="139"/>
      <c r="BV944" s="139"/>
      <c r="BW944" s="139"/>
      <c r="BX944" s="139"/>
      <c r="BY944" s="139"/>
      <c r="BZ944" s="139"/>
      <c r="CA944" s="139"/>
      <c r="CB944" s="139"/>
      <c r="CC944" s="139"/>
      <c r="CD944" s="139"/>
    </row>
    <row r="945" spans="2:82" s="143" customFormat="1" x14ac:dyDescent="0.2"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  <c r="AK945" s="139"/>
      <c r="AL945" s="139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W945" s="139"/>
      <c r="AX945" s="139"/>
      <c r="AY945" s="139"/>
      <c r="AZ945" s="139"/>
      <c r="BA945" s="139"/>
      <c r="BB945" s="139"/>
      <c r="BC945" s="139"/>
      <c r="BD945" s="139"/>
      <c r="BE945" s="139"/>
      <c r="BF945" s="139"/>
      <c r="BG945" s="139"/>
      <c r="BH945" s="139"/>
      <c r="BI945" s="139"/>
      <c r="BJ945" s="139"/>
      <c r="BK945" s="139"/>
      <c r="BL945" s="139"/>
      <c r="BM945" s="139"/>
      <c r="BN945" s="139"/>
      <c r="BO945" s="139"/>
      <c r="BP945" s="139"/>
      <c r="BQ945" s="139"/>
      <c r="BR945" s="139"/>
      <c r="BS945" s="139"/>
      <c r="BT945" s="139"/>
      <c r="BU945" s="139"/>
      <c r="BV945" s="139"/>
      <c r="BW945" s="139"/>
      <c r="BX945" s="139"/>
      <c r="BY945" s="139"/>
      <c r="BZ945" s="139"/>
      <c r="CA945" s="139"/>
      <c r="CB945" s="139"/>
      <c r="CC945" s="139"/>
      <c r="CD945" s="139"/>
    </row>
    <row r="946" spans="2:82" s="143" customFormat="1" x14ac:dyDescent="0.2"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  <c r="AK946" s="139"/>
      <c r="AL946" s="139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W946" s="139"/>
      <c r="AX946" s="139"/>
      <c r="AY946" s="139"/>
      <c r="AZ946" s="139"/>
      <c r="BA946" s="139"/>
      <c r="BB946" s="139"/>
      <c r="BC946" s="139"/>
      <c r="BD946" s="139"/>
      <c r="BE946" s="139"/>
      <c r="BF946" s="139"/>
      <c r="BG946" s="139"/>
      <c r="BH946" s="139"/>
      <c r="BI946" s="139"/>
      <c r="BJ946" s="139"/>
      <c r="BK946" s="139"/>
      <c r="BL946" s="139"/>
      <c r="BM946" s="139"/>
      <c r="BN946" s="139"/>
      <c r="BO946" s="139"/>
      <c r="BP946" s="139"/>
      <c r="BQ946" s="139"/>
      <c r="BR946" s="139"/>
      <c r="BS946" s="139"/>
      <c r="BT946" s="139"/>
      <c r="BU946" s="139"/>
      <c r="BV946" s="139"/>
      <c r="BW946" s="139"/>
      <c r="BX946" s="139"/>
      <c r="BY946" s="139"/>
      <c r="BZ946" s="139"/>
      <c r="CA946" s="139"/>
      <c r="CB946" s="139"/>
      <c r="CC946" s="139"/>
      <c r="CD946" s="139"/>
    </row>
    <row r="947" spans="2:82" s="143" customFormat="1" x14ac:dyDescent="0.2"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  <c r="AK947" s="139"/>
      <c r="AL947" s="139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W947" s="139"/>
      <c r="AX947" s="139"/>
      <c r="AY947" s="139"/>
      <c r="AZ947" s="139"/>
      <c r="BA947" s="139"/>
      <c r="BB947" s="139"/>
      <c r="BC947" s="139"/>
      <c r="BD947" s="139"/>
      <c r="BE947" s="139"/>
      <c r="BF947" s="139"/>
      <c r="BG947" s="139"/>
      <c r="BH947" s="139"/>
      <c r="BI947" s="139"/>
      <c r="BJ947" s="139"/>
      <c r="BK947" s="139"/>
      <c r="BL947" s="139"/>
      <c r="BM947" s="139"/>
      <c r="BN947" s="139"/>
      <c r="BO947" s="139"/>
      <c r="BP947" s="139"/>
      <c r="BQ947" s="139"/>
      <c r="BR947" s="139"/>
      <c r="BS947" s="139"/>
      <c r="BT947" s="139"/>
      <c r="BU947" s="139"/>
      <c r="BV947" s="139"/>
      <c r="BW947" s="139"/>
      <c r="BX947" s="139"/>
      <c r="BY947" s="139"/>
      <c r="BZ947" s="139"/>
      <c r="CA947" s="139"/>
      <c r="CB947" s="139"/>
      <c r="CC947" s="139"/>
      <c r="CD947" s="139"/>
    </row>
    <row r="948" spans="2:82" s="143" customFormat="1" x14ac:dyDescent="0.2"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  <c r="AA948" s="139"/>
      <c r="AB948" s="139"/>
      <c r="AC948" s="139"/>
      <c r="AD948" s="139"/>
      <c r="AE948" s="139"/>
      <c r="AF948" s="139"/>
      <c r="AG948" s="139"/>
      <c r="AH948" s="139"/>
      <c r="AI948" s="139"/>
      <c r="AJ948" s="139"/>
      <c r="AK948" s="139"/>
      <c r="AL948" s="139"/>
      <c r="AM948" s="139"/>
      <c r="AN948" s="139"/>
      <c r="AO948" s="139"/>
      <c r="AP948" s="139"/>
      <c r="AQ948" s="139"/>
      <c r="AR948" s="139"/>
      <c r="AS948" s="139"/>
      <c r="AT948" s="139"/>
      <c r="AU948" s="139"/>
      <c r="AV948" s="139"/>
      <c r="AW948" s="139"/>
      <c r="AX948" s="139"/>
      <c r="AY948" s="139"/>
      <c r="AZ948" s="139"/>
      <c r="BA948" s="139"/>
      <c r="BB948" s="139"/>
      <c r="BC948" s="139"/>
      <c r="BD948" s="139"/>
      <c r="BE948" s="139"/>
      <c r="BF948" s="139"/>
      <c r="BG948" s="139"/>
      <c r="BH948" s="139"/>
      <c r="BI948" s="139"/>
      <c r="BJ948" s="139"/>
      <c r="BK948" s="139"/>
      <c r="BL948" s="139"/>
      <c r="BM948" s="139"/>
      <c r="BN948" s="139"/>
      <c r="BO948" s="139"/>
      <c r="BP948" s="139"/>
      <c r="BQ948" s="139"/>
      <c r="BR948" s="139"/>
      <c r="BS948" s="139"/>
      <c r="BT948" s="139"/>
      <c r="BU948" s="139"/>
      <c r="BV948" s="139"/>
      <c r="BW948" s="139"/>
      <c r="BX948" s="139"/>
      <c r="BY948" s="139"/>
      <c r="BZ948" s="139"/>
      <c r="CA948" s="139"/>
      <c r="CB948" s="139"/>
      <c r="CC948" s="139"/>
      <c r="CD948" s="139"/>
    </row>
    <row r="949" spans="2:82" s="143" customFormat="1" x14ac:dyDescent="0.2"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  <c r="AK949" s="139"/>
      <c r="AL949" s="139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W949" s="139"/>
      <c r="AX949" s="139"/>
      <c r="AY949" s="139"/>
      <c r="AZ949" s="139"/>
      <c r="BA949" s="139"/>
      <c r="BB949" s="139"/>
      <c r="BC949" s="139"/>
      <c r="BD949" s="139"/>
      <c r="BE949" s="139"/>
      <c r="BF949" s="139"/>
      <c r="BG949" s="139"/>
      <c r="BH949" s="139"/>
      <c r="BI949" s="139"/>
      <c r="BJ949" s="139"/>
      <c r="BK949" s="139"/>
      <c r="BL949" s="139"/>
      <c r="BM949" s="139"/>
      <c r="BN949" s="139"/>
      <c r="BO949" s="139"/>
      <c r="BP949" s="139"/>
      <c r="BQ949" s="139"/>
      <c r="BR949" s="139"/>
      <c r="BS949" s="139"/>
      <c r="BT949" s="139"/>
      <c r="BU949" s="139"/>
      <c r="BV949" s="139"/>
      <c r="BW949" s="139"/>
      <c r="BX949" s="139"/>
      <c r="BY949" s="139"/>
      <c r="BZ949" s="139"/>
      <c r="CA949" s="139"/>
      <c r="CB949" s="139"/>
      <c r="CC949" s="139"/>
      <c r="CD949" s="139"/>
    </row>
    <row r="950" spans="2:82" s="143" customFormat="1" x14ac:dyDescent="0.2"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  <c r="AA950" s="139"/>
      <c r="AB950" s="139"/>
      <c r="AC950" s="139"/>
      <c r="AD950" s="139"/>
      <c r="AE950" s="139"/>
      <c r="AF950" s="139"/>
      <c r="AG950" s="139"/>
      <c r="AH950" s="139"/>
      <c r="AI950" s="139"/>
      <c r="AJ950" s="139"/>
      <c r="AK950" s="139"/>
      <c r="AL950" s="139"/>
      <c r="AM950" s="139"/>
      <c r="AN950" s="139"/>
      <c r="AO950" s="139"/>
      <c r="AP950" s="139"/>
      <c r="AQ950" s="139"/>
      <c r="AR950" s="139"/>
      <c r="AS950" s="139"/>
      <c r="AT950" s="139"/>
      <c r="AU950" s="139"/>
      <c r="AV950" s="139"/>
      <c r="AW950" s="139"/>
      <c r="AX950" s="139"/>
      <c r="AY950" s="139"/>
      <c r="AZ950" s="139"/>
      <c r="BA950" s="139"/>
      <c r="BB950" s="139"/>
      <c r="BC950" s="139"/>
      <c r="BD950" s="139"/>
      <c r="BE950" s="139"/>
      <c r="BF950" s="139"/>
      <c r="BG950" s="139"/>
      <c r="BH950" s="139"/>
      <c r="BI950" s="139"/>
      <c r="BJ950" s="139"/>
      <c r="BK950" s="139"/>
      <c r="BL950" s="139"/>
      <c r="BM950" s="139"/>
      <c r="BN950" s="139"/>
      <c r="BO950" s="139"/>
      <c r="BP950" s="139"/>
      <c r="BQ950" s="139"/>
      <c r="BR950" s="139"/>
      <c r="BS950" s="139"/>
      <c r="BT950" s="139"/>
      <c r="BU950" s="139"/>
      <c r="BV950" s="139"/>
      <c r="BW950" s="139"/>
      <c r="BX950" s="139"/>
      <c r="BY950" s="139"/>
      <c r="BZ950" s="139"/>
      <c r="CA950" s="139"/>
      <c r="CB950" s="139"/>
      <c r="CC950" s="139"/>
      <c r="CD950" s="139"/>
    </row>
    <row r="951" spans="2:82" s="143" customFormat="1" x14ac:dyDescent="0.2"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  <c r="AA951" s="139"/>
      <c r="AB951" s="139"/>
      <c r="AC951" s="139"/>
      <c r="AD951" s="139"/>
      <c r="AE951" s="139"/>
      <c r="AF951" s="139"/>
      <c r="AG951" s="139"/>
      <c r="AH951" s="139"/>
      <c r="AI951" s="139"/>
      <c r="AJ951" s="139"/>
      <c r="AK951" s="139"/>
      <c r="AL951" s="139"/>
      <c r="AM951" s="139"/>
      <c r="AN951" s="139"/>
      <c r="AO951" s="139"/>
      <c r="AP951" s="139"/>
      <c r="AQ951" s="139"/>
      <c r="AR951" s="139"/>
      <c r="AS951" s="139"/>
      <c r="AT951" s="139"/>
      <c r="AU951" s="139"/>
      <c r="AV951" s="139"/>
      <c r="AW951" s="139"/>
      <c r="AX951" s="139"/>
      <c r="AY951" s="139"/>
      <c r="AZ951" s="139"/>
      <c r="BA951" s="139"/>
      <c r="BB951" s="139"/>
      <c r="BC951" s="139"/>
      <c r="BD951" s="139"/>
      <c r="BE951" s="139"/>
      <c r="BF951" s="139"/>
      <c r="BG951" s="139"/>
      <c r="BH951" s="139"/>
      <c r="BI951" s="139"/>
      <c r="BJ951" s="139"/>
      <c r="BK951" s="139"/>
      <c r="BL951" s="139"/>
      <c r="BM951" s="139"/>
      <c r="BN951" s="139"/>
      <c r="BO951" s="139"/>
      <c r="BP951" s="139"/>
      <c r="BQ951" s="139"/>
      <c r="BR951" s="139"/>
      <c r="BS951" s="139"/>
      <c r="BT951" s="139"/>
      <c r="BU951" s="139"/>
      <c r="BV951" s="139"/>
      <c r="BW951" s="139"/>
      <c r="BX951" s="139"/>
      <c r="BY951" s="139"/>
      <c r="BZ951" s="139"/>
      <c r="CA951" s="139"/>
      <c r="CB951" s="139"/>
      <c r="CC951" s="139"/>
      <c r="CD951" s="139"/>
    </row>
    <row r="952" spans="2:82" s="143" customFormat="1" x14ac:dyDescent="0.2"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  <c r="AK952" s="139"/>
      <c r="AL952" s="139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W952" s="139"/>
      <c r="AX952" s="139"/>
      <c r="AY952" s="139"/>
      <c r="AZ952" s="139"/>
      <c r="BA952" s="139"/>
      <c r="BB952" s="139"/>
      <c r="BC952" s="139"/>
      <c r="BD952" s="139"/>
      <c r="BE952" s="139"/>
      <c r="BF952" s="139"/>
      <c r="BG952" s="139"/>
      <c r="BH952" s="139"/>
      <c r="BI952" s="139"/>
      <c r="BJ952" s="139"/>
      <c r="BK952" s="139"/>
      <c r="BL952" s="139"/>
      <c r="BM952" s="139"/>
      <c r="BN952" s="139"/>
      <c r="BO952" s="139"/>
      <c r="BP952" s="139"/>
      <c r="BQ952" s="139"/>
      <c r="BR952" s="139"/>
      <c r="BS952" s="139"/>
      <c r="BT952" s="139"/>
      <c r="BU952" s="139"/>
      <c r="BV952" s="139"/>
      <c r="BW952" s="139"/>
      <c r="BX952" s="139"/>
      <c r="BY952" s="139"/>
      <c r="BZ952" s="139"/>
      <c r="CA952" s="139"/>
      <c r="CB952" s="139"/>
      <c r="CC952" s="139"/>
      <c r="CD952" s="139"/>
    </row>
    <row r="953" spans="2:82" s="143" customFormat="1" x14ac:dyDescent="0.2"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  <c r="AK953" s="139"/>
      <c r="AL953" s="139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W953" s="139"/>
      <c r="AX953" s="139"/>
      <c r="AY953" s="139"/>
      <c r="AZ953" s="139"/>
      <c r="BA953" s="139"/>
      <c r="BB953" s="139"/>
      <c r="BC953" s="139"/>
      <c r="BD953" s="139"/>
      <c r="BE953" s="139"/>
      <c r="BF953" s="139"/>
      <c r="BG953" s="139"/>
      <c r="BH953" s="139"/>
      <c r="BI953" s="139"/>
      <c r="BJ953" s="139"/>
      <c r="BK953" s="139"/>
      <c r="BL953" s="139"/>
      <c r="BM953" s="139"/>
      <c r="BN953" s="139"/>
      <c r="BO953" s="139"/>
      <c r="BP953" s="139"/>
      <c r="BQ953" s="139"/>
      <c r="BR953" s="139"/>
      <c r="BS953" s="139"/>
      <c r="BT953" s="139"/>
      <c r="BU953" s="139"/>
      <c r="BV953" s="139"/>
      <c r="BW953" s="139"/>
      <c r="BX953" s="139"/>
      <c r="BY953" s="139"/>
      <c r="BZ953" s="139"/>
      <c r="CA953" s="139"/>
      <c r="CB953" s="139"/>
      <c r="CC953" s="139"/>
      <c r="CD953" s="139"/>
    </row>
    <row r="954" spans="2:82" s="143" customFormat="1" x14ac:dyDescent="0.2"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  <c r="AK954" s="139"/>
      <c r="AL954" s="139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W954" s="139"/>
      <c r="AX954" s="139"/>
      <c r="AY954" s="139"/>
      <c r="AZ954" s="139"/>
      <c r="BA954" s="139"/>
      <c r="BB954" s="139"/>
      <c r="BC954" s="139"/>
      <c r="BD954" s="139"/>
      <c r="BE954" s="139"/>
      <c r="BF954" s="139"/>
      <c r="BG954" s="139"/>
      <c r="BH954" s="139"/>
      <c r="BI954" s="139"/>
      <c r="BJ954" s="139"/>
      <c r="BK954" s="139"/>
      <c r="BL954" s="139"/>
      <c r="BM954" s="139"/>
      <c r="BN954" s="139"/>
      <c r="BO954" s="139"/>
      <c r="BP954" s="139"/>
      <c r="BQ954" s="139"/>
      <c r="BR954" s="139"/>
      <c r="BS954" s="139"/>
      <c r="BT954" s="139"/>
      <c r="BU954" s="139"/>
      <c r="BV954" s="139"/>
      <c r="BW954" s="139"/>
      <c r="BX954" s="139"/>
      <c r="BY954" s="139"/>
      <c r="BZ954" s="139"/>
      <c r="CA954" s="139"/>
      <c r="CB954" s="139"/>
      <c r="CC954" s="139"/>
      <c r="CD954" s="139"/>
    </row>
    <row r="955" spans="2:82" s="143" customFormat="1" x14ac:dyDescent="0.2"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  <c r="AK955" s="139"/>
      <c r="AL955" s="139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W955" s="139"/>
      <c r="AX955" s="139"/>
      <c r="AY955" s="139"/>
      <c r="AZ955" s="139"/>
      <c r="BA955" s="139"/>
      <c r="BB955" s="139"/>
      <c r="BC955" s="139"/>
      <c r="BD955" s="139"/>
      <c r="BE955" s="139"/>
      <c r="BF955" s="139"/>
      <c r="BG955" s="139"/>
      <c r="BH955" s="139"/>
      <c r="BI955" s="139"/>
      <c r="BJ955" s="139"/>
      <c r="BK955" s="139"/>
      <c r="BL955" s="139"/>
      <c r="BM955" s="139"/>
      <c r="BN955" s="139"/>
      <c r="BO955" s="139"/>
      <c r="BP955" s="139"/>
      <c r="BQ955" s="139"/>
      <c r="BR955" s="139"/>
      <c r="BS955" s="139"/>
      <c r="BT955" s="139"/>
      <c r="BU955" s="139"/>
      <c r="BV955" s="139"/>
      <c r="BW955" s="139"/>
      <c r="BX955" s="139"/>
      <c r="BY955" s="139"/>
      <c r="BZ955" s="139"/>
      <c r="CA955" s="139"/>
      <c r="CB955" s="139"/>
      <c r="CC955" s="139"/>
      <c r="CD955" s="139"/>
    </row>
    <row r="956" spans="2:82" s="143" customFormat="1" x14ac:dyDescent="0.2"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  <c r="AK956" s="139"/>
      <c r="AL956" s="139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W956" s="139"/>
      <c r="AX956" s="139"/>
      <c r="AY956" s="139"/>
      <c r="AZ956" s="139"/>
      <c r="BA956" s="139"/>
      <c r="BB956" s="139"/>
      <c r="BC956" s="139"/>
      <c r="BD956" s="139"/>
      <c r="BE956" s="139"/>
      <c r="BF956" s="139"/>
      <c r="BG956" s="139"/>
      <c r="BH956" s="139"/>
      <c r="BI956" s="139"/>
      <c r="BJ956" s="139"/>
      <c r="BK956" s="139"/>
      <c r="BL956" s="139"/>
      <c r="BM956" s="139"/>
      <c r="BN956" s="139"/>
      <c r="BO956" s="139"/>
      <c r="BP956" s="139"/>
      <c r="BQ956" s="139"/>
      <c r="BR956" s="139"/>
      <c r="BS956" s="139"/>
      <c r="BT956" s="139"/>
      <c r="BU956" s="139"/>
      <c r="BV956" s="139"/>
      <c r="BW956" s="139"/>
      <c r="BX956" s="139"/>
      <c r="BY956" s="139"/>
      <c r="BZ956" s="139"/>
      <c r="CA956" s="139"/>
      <c r="CB956" s="139"/>
      <c r="CC956" s="139"/>
      <c r="CD956" s="139"/>
    </row>
    <row r="957" spans="2:82" s="143" customFormat="1" x14ac:dyDescent="0.2"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  <c r="AK957" s="139"/>
      <c r="AL957" s="139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W957" s="139"/>
      <c r="AX957" s="139"/>
      <c r="AY957" s="139"/>
      <c r="AZ957" s="139"/>
      <c r="BA957" s="139"/>
      <c r="BB957" s="139"/>
      <c r="BC957" s="139"/>
      <c r="BD957" s="139"/>
      <c r="BE957" s="139"/>
      <c r="BF957" s="139"/>
      <c r="BG957" s="139"/>
      <c r="BH957" s="139"/>
      <c r="BI957" s="139"/>
      <c r="BJ957" s="139"/>
      <c r="BK957" s="139"/>
      <c r="BL957" s="139"/>
      <c r="BM957" s="139"/>
      <c r="BN957" s="139"/>
      <c r="BO957" s="139"/>
      <c r="BP957" s="139"/>
      <c r="BQ957" s="139"/>
      <c r="BR957" s="139"/>
      <c r="BS957" s="139"/>
      <c r="BT957" s="139"/>
      <c r="BU957" s="139"/>
      <c r="BV957" s="139"/>
      <c r="BW957" s="139"/>
      <c r="BX957" s="139"/>
      <c r="BY957" s="139"/>
      <c r="BZ957" s="139"/>
      <c r="CA957" s="139"/>
      <c r="CB957" s="139"/>
      <c r="CC957" s="139"/>
      <c r="CD957" s="139"/>
    </row>
    <row r="958" spans="2:82" s="143" customFormat="1" x14ac:dyDescent="0.2"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  <c r="AK958" s="139"/>
      <c r="AL958" s="139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W958" s="139"/>
      <c r="AX958" s="139"/>
      <c r="AY958" s="139"/>
      <c r="AZ958" s="139"/>
      <c r="BA958" s="139"/>
      <c r="BB958" s="139"/>
      <c r="BC958" s="139"/>
      <c r="BD958" s="139"/>
      <c r="BE958" s="139"/>
      <c r="BF958" s="139"/>
      <c r="BG958" s="139"/>
      <c r="BH958" s="139"/>
      <c r="BI958" s="139"/>
      <c r="BJ958" s="139"/>
      <c r="BK958" s="139"/>
      <c r="BL958" s="139"/>
      <c r="BM958" s="139"/>
      <c r="BN958" s="139"/>
      <c r="BO958" s="139"/>
      <c r="BP958" s="139"/>
      <c r="BQ958" s="139"/>
      <c r="BR958" s="139"/>
      <c r="BS958" s="139"/>
      <c r="BT958" s="139"/>
      <c r="BU958" s="139"/>
      <c r="BV958" s="139"/>
      <c r="BW958" s="139"/>
      <c r="BX958" s="139"/>
      <c r="BY958" s="139"/>
      <c r="BZ958" s="139"/>
      <c r="CA958" s="139"/>
      <c r="CB958" s="139"/>
      <c r="CC958" s="139"/>
      <c r="CD958" s="139"/>
    </row>
    <row r="959" spans="2:82" s="143" customFormat="1" x14ac:dyDescent="0.2"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  <c r="AK959" s="139"/>
      <c r="AL959" s="139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W959" s="139"/>
      <c r="AX959" s="139"/>
      <c r="AY959" s="139"/>
      <c r="AZ959" s="139"/>
      <c r="BA959" s="139"/>
      <c r="BB959" s="139"/>
      <c r="BC959" s="139"/>
      <c r="BD959" s="139"/>
      <c r="BE959" s="139"/>
      <c r="BF959" s="139"/>
      <c r="BG959" s="139"/>
      <c r="BH959" s="139"/>
      <c r="BI959" s="139"/>
      <c r="BJ959" s="139"/>
      <c r="BK959" s="139"/>
      <c r="BL959" s="139"/>
      <c r="BM959" s="139"/>
      <c r="BN959" s="139"/>
      <c r="BO959" s="139"/>
      <c r="BP959" s="139"/>
      <c r="BQ959" s="139"/>
      <c r="BR959" s="139"/>
      <c r="BS959" s="139"/>
      <c r="BT959" s="139"/>
      <c r="BU959" s="139"/>
      <c r="BV959" s="139"/>
      <c r="BW959" s="139"/>
      <c r="BX959" s="139"/>
      <c r="BY959" s="139"/>
      <c r="BZ959" s="139"/>
      <c r="CA959" s="139"/>
      <c r="CB959" s="139"/>
      <c r="CC959" s="139"/>
      <c r="CD959" s="139"/>
    </row>
    <row r="960" spans="2:82" s="143" customFormat="1" x14ac:dyDescent="0.2"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  <c r="AK960" s="139"/>
      <c r="AL960" s="139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W960" s="139"/>
      <c r="AX960" s="139"/>
      <c r="AY960" s="139"/>
      <c r="AZ960" s="139"/>
      <c r="BA960" s="139"/>
      <c r="BB960" s="139"/>
      <c r="BC960" s="139"/>
      <c r="BD960" s="139"/>
      <c r="BE960" s="139"/>
      <c r="BF960" s="139"/>
      <c r="BG960" s="139"/>
      <c r="BH960" s="139"/>
      <c r="BI960" s="139"/>
      <c r="BJ960" s="139"/>
      <c r="BK960" s="139"/>
      <c r="BL960" s="139"/>
      <c r="BM960" s="139"/>
      <c r="BN960" s="139"/>
      <c r="BO960" s="139"/>
      <c r="BP960" s="139"/>
      <c r="BQ960" s="139"/>
      <c r="BR960" s="139"/>
      <c r="BS960" s="139"/>
      <c r="BT960" s="139"/>
      <c r="BU960" s="139"/>
      <c r="BV960" s="139"/>
      <c r="BW960" s="139"/>
      <c r="BX960" s="139"/>
      <c r="BY960" s="139"/>
      <c r="BZ960" s="139"/>
      <c r="CA960" s="139"/>
      <c r="CB960" s="139"/>
      <c r="CC960" s="139"/>
      <c r="CD960" s="139"/>
    </row>
    <row r="961" spans="2:82" s="143" customFormat="1" x14ac:dyDescent="0.2"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  <c r="AK961" s="139"/>
      <c r="AL961" s="139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W961" s="139"/>
      <c r="AX961" s="139"/>
      <c r="AY961" s="139"/>
      <c r="AZ961" s="139"/>
      <c r="BA961" s="139"/>
      <c r="BB961" s="139"/>
      <c r="BC961" s="139"/>
      <c r="BD961" s="139"/>
      <c r="BE961" s="139"/>
      <c r="BF961" s="139"/>
      <c r="BG961" s="139"/>
      <c r="BH961" s="139"/>
      <c r="BI961" s="139"/>
      <c r="BJ961" s="139"/>
      <c r="BK961" s="139"/>
      <c r="BL961" s="139"/>
      <c r="BM961" s="139"/>
      <c r="BN961" s="139"/>
      <c r="BO961" s="139"/>
      <c r="BP961" s="139"/>
      <c r="BQ961" s="139"/>
      <c r="BR961" s="139"/>
      <c r="BS961" s="139"/>
      <c r="BT961" s="139"/>
      <c r="BU961" s="139"/>
      <c r="BV961" s="139"/>
      <c r="BW961" s="139"/>
      <c r="BX961" s="139"/>
      <c r="BY961" s="139"/>
      <c r="BZ961" s="139"/>
      <c r="CA961" s="139"/>
      <c r="CB961" s="139"/>
      <c r="CC961" s="139"/>
      <c r="CD961" s="139"/>
    </row>
    <row r="962" spans="2:82" s="143" customFormat="1" x14ac:dyDescent="0.2"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  <c r="AK962" s="139"/>
      <c r="AL962" s="139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W962" s="139"/>
      <c r="AX962" s="139"/>
      <c r="AY962" s="139"/>
      <c r="AZ962" s="139"/>
      <c r="BA962" s="139"/>
      <c r="BB962" s="139"/>
      <c r="BC962" s="139"/>
      <c r="BD962" s="139"/>
      <c r="BE962" s="139"/>
      <c r="BF962" s="139"/>
      <c r="BG962" s="139"/>
      <c r="BH962" s="139"/>
      <c r="BI962" s="139"/>
      <c r="BJ962" s="139"/>
      <c r="BK962" s="139"/>
      <c r="BL962" s="139"/>
      <c r="BM962" s="139"/>
      <c r="BN962" s="139"/>
      <c r="BO962" s="139"/>
      <c r="BP962" s="139"/>
      <c r="BQ962" s="139"/>
      <c r="BR962" s="139"/>
      <c r="BS962" s="139"/>
      <c r="BT962" s="139"/>
      <c r="BU962" s="139"/>
      <c r="BV962" s="139"/>
      <c r="BW962" s="139"/>
      <c r="BX962" s="139"/>
      <c r="BY962" s="139"/>
      <c r="BZ962" s="139"/>
      <c r="CA962" s="139"/>
      <c r="CB962" s="139"/>
      <c r="CC962" s="139"/>
      <c r="CD962" s="139"/>
    </row>
    <row r="963" spans="2:82" s="143" customFormat="1" x14ac:dyDescent="0.2"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  <c r="AK963" s="139"/>
      <c r="AL963" s="139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W963" s="139"/>
      <c r="AX963" s="139"/>
      <c r="AY963" s="139"/>
      <c r="AZ963" s="139"/>
      <c r="BA963" s="139"/>
      <c r="BB963" s="139"/>
      <c r="BC963" s="139"/>
      <c r="BD963" s="139"/>
      <c r="BE963" s="139"/>
      <c r="BF963" s="139"/>
      <c r="BG963" s="139"/>
      <c r="BH963" s="139"/>
      <c r="BI963" s="139"/>
      <c r="BJ963" s="139"/>
      <c r="BK963" s="139"/>
      <c r="BL963" s="139"/>
      <c r="BM963" s="139"/>
      <c r="BN963" s="139"/>
      <c r="BO963" s="139"/>
      <c r="BP963" s="139"/>
      <c r="BQ963" s="139"/>
      <c r="BR963" s="139"/>
      <c r="BS963" s="139"/>
      <c r="BT963" s="139"/>
      <c r="BU963" s="139"/>
      <c r="BV963" s="139"/>
      <c r="BW963" s="139"/>
      <c r="BX963" s="139"/>
      <c r="BY963" s="139"/>
      <c r="BZ963" s="139"/>
      <c r="CA963" s="139"/>
      <c r="CB963" s="139"/>
      <c r="CC963" s="139"/>
      <c r="CD963" s="139"/>
    </row>
    <row r="964" spans="2:82" s="143" customFormat="1" x14ac:dyDescent="0.2"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  <c r="AK964" s="139"/>
      <c r="AL964" s="139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W964" s="139"/>
      <c r="AX964" s="139"/>
      <c r="AY964" s="139"/>
      <c r="AZ964" s="139"/>
      <c r="BA964" s="139"/>
      <c r="BB964" s="139"/>
      <c r="BC964" s="139"/>
      <c r="BD964" s="139"/>
      <c r="BE964" s="139"/>
      <c r="BF964" s="139"/>
      <c r="BG964" s="139"/>
      <c r="BH964" s="139"/>
      <c r="BI964" s="139"/>
      <c r="BJ964" s="139"/>
      <c r="BK964" s="139"/>
      <c r="BL964" s="139"/>
      <c r="BM964" s="139"/>
      <c r="BN964" s="139"/>
      <c r="BO964" s="139"/>
      <c r="BP964" s="139"/>
      <c r="BQ964" s="139"/>
      <c r="BR964" s="139"/>
      <c r="BS964" s="139"/>
      <c r="BT964" s="139"/>
      <c r="BU964" s="139"/>
      <c r="BV964" s="139"/>
      <c r="BW964" s="139"/>
      <c r="BX964" s="139"/>
      <c r="BY964" s="139"/>
      <c r="BZ964" s="139"/>
      <c r="CA964" s="139"/>
      <c r="CB964" s="139"/>
      <c r="CC964" s="139"/>
      <c r="CD964" s="139"/>
    </row>
    <row r="965" spans="2:82" s="143" customFormat="1" x14ac:dyDescent="0.2"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  <c r="AK965" s="139"/>
      <c r="AL965" s="139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W965" s="139"/>
      <c r="AX965" s="139"/>
      <c r="AY965" s="139"/>
      <c r="AZ965" s="139"/>
      <c r="BA965" s="139"/>
      <c r="BB965" s="139"/>
      <c r="BC965" s="139"/>
      <c r="BD965" s="139"/>
      <c r="BE965" s="139"/>
      <c r="BF965" s="139"/>
      <c r="BG965" s="139"/>
      <c r="BH965" s="139"/>
      <c r="BI965" s="139"/>
      <c r="BJ965" s="139"/>
      <c r="BK965" s="139"/>
      <c r="BL965" s="139"/>
      <c r="BM965" s="139"/>
      <c r="BN965" s="139"/>
      <c r="BO965" s="139"/>
      <c r="BP965" s="139"/>
      <c r="BQ965" s="139"/>
      <c r="BR965" s="139"/>
      <c r="BS965" s="139"/>
      <c r="BT965" s="139"/>
      <c r="BU965" s="139"/>
      <c r="BV965" s="139"/>
      <c r="BW965" s="139"/>
      <c r="BX965" s="139"/>
      <c r="BY965" s="139"/>
      <c r="BZ965" s="139"/>
      <c r="CA965" s="139"/>
      <c r="CB965" s="139"/>
      <c r="CC965" s="139"/>
      <c r="CD965" s="139"/>
    </row>
    <row r="966" spans="2:82" s="143" customFormat="1" x14ac:dyDescent="0.2"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  <c r="AK966" s="139"/>
      <c r="AL966" s="139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W966" s="139"/>
      <c r="AX966" s="139"/>
      <c r="AY966" s="139"/>
      <c r="AZ966" s="139"/>
      <c r="BA966" s="139"/>
      <c r="BB966" s="139"/>
      <c r="BC966" s="139"/>
      <c r="BD966" s="139"/>
      <c r="BE966" s="139"/>
      <c r="BF966" s="139"/>
      <c r="BG966" s="139"/>
      <c r="BH966" s="139"/>
      <c r="BI966" s="139"/>
      <c r="BJ966" s="139"/>
      <c r="BK966" s="139"/>
      <c r="BL966" s="139"/>
      <c r="BM966" s="139"/>
      <c r="BN966" s="139"/>
      <c r="BO966" s="139"/>
      <c r="BP966" s="139"/>
      <c r="BQ966" s="139"/>
      <c r="BR966" s="139"/>
      <c r="BS966" s="139"/>
      <c r="BT966" s="139"/>
      <c r="BU966" s="139"/>
      <c r="BV966" s="139"/>
      <c r="BW966" s="139"/>
      <c r="BX966" s="139"/>
      <c r="BY966" s="139"/>
      <c r="BZ966" s="139"/>
      <c r="CA966" s="139"/>
      <c r="CB966" s="139"/>
      <c r="CC966" s="139"/>
      <c r="CD966" s="139"/>
    </row>
    <row r="967" spans="2:82" s="143" customFormat="1" x14ac:dyDescent="0.2"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  <c r="AK967" s="139"/>
      <c r="AL967" s="139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W967" s="139"/>
      <c r="AX967" s="139"/>
      <c r="AY967" s="139"/>
      <c r="AZ967" s="139"/>
      <c r="BA967" s="139"/>
      <c r="BB967" s="139"/>
      <c r="BC967" s="139"/>
      <c r="BD967" s="139"/>
      <c r="BE967" s="139"/>
      <c r="BF967" s="139"/>
      <c r="BG967" s="139"/>
      <c r="BH967" s="139"/>
      <c r="BI967" s="139"/>
      <c r="BJ967" s="139"/>
      <c r="BK967" s="139"/>
      <c r="BL967" s="139"/>
      <c r="BM967" s="139"/>
      <c r="BN967" s="139"/>
      <c r="BO967" s="139"/>
      <c r="BP967" s="139"/>
      <c r="BQ967" s="139"/>
      <c r="BR967" s="139"/>
      <c r="BS967" s="139"/>
      <c r="BT967" s="139"/>
      <c r="BU967" s="139"/>
      <c r="BV967" s="139"/>
      <c r="BW967" s="139"/>
      <c r="BX967" s="139"/>
      <c r="BY967" s="139"/>
      <c r="BZ967" s="139"/>
      <c r="CA967" s="139"/>
      <c r="CB967" s="139"/>
      <c r="CC967" s="139"/>
      <c r="CD967" s="139"/>
    </row>
    <row r="968" spans="2:82" s="143" customFormat="1" x14ac:dyDescent="0.2"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  <c r="AK968" s="139"/>
      <c r="AL968" s="139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W968" s="139"/>
      <c r="AX968" s="139"/>
      <c r="AY968" s="139"/>
      <c r="AZ968" s="139"/>
      <c r="BA968" s="139"/>
      <c r="BB968" s="139"/>
      <c r="BC968" s="139"/>
      <c r="BD968" s="139"/>
      <c r="BE968" s="139"/>
      <c r="BF968" s="139"/>
      <c r="BG968" s="139"/>
      <c r="BH968" s="139"/>
      <c r="BI968" s="139"/>
      <c r="BJ968" s="139"/>
      <c r="BK968" s="139"/>
      <c r="BL968" s="139"/>
      <c r="BM968" s="139"/>
      <c r="BN968" s="139"/>
      <c r="BO968" s="139"/>
      <c r="BP968" s="139"/>
      <c r="BQ968" s="139"/>
      <c r="BR968" s="139"/>
      <c r="BS968" s="139"/>
      <c r="BT968" s="139"/>
      <c r="BU968" s="139"/>
      <c r="BV968" s="139"/>
      <c r="BW968" s="139"/>
      <c r="BX968" s="139"/>
      <c r="BY968" s="139"/>
      <c r="BZ968" s="139"/>
      <c r="CA968" s="139"/>
      <c r="CB968" s="139"/>
      <c r="CC968" s="139"/>
      <c r="CD968" s="139"/>
    </row>
    <row r="969" spans="2:82" s="143" customFormat="1" x14ac:dyDescent="0.2"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  <c r="AK969" s="139"/>
      <c r="AL969" s="139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W969" s="139"/>
      <c r="AX969" s="139"/>
      <c r="AY969" s="139"/>
      <c r="AZ969" s="139"/>
      <c r="BA969" s="139"/>
      <c r="BB969" s="139"/>
      <c r="BC969" s="139"/>
      <c r="BD969" s="139"/>
      <c r="BE969" s="139"/>
      <c r="BF969" s="139"/>
      <c r="BG969" s="139"/>
      <c r="BH969" s="139"/>
      <c r="BI969" s="139"/>
      <c r="BJ969" s="139"/>
      <c r="BK969" s="139"/>
      <c r="BL969" s="139"/>
      <c r="BM969" s="139"/>
      <c r="BN969" s="139"/>
      <c r="BO969" s="139"/>
      <c r="BP969" s="139"/>
      <c r="BQ969" s="139"/>
      <c r="BR969" s="139"/>
      <c r="BS969" s="139"/>
      <c r="BT969" s="139"/>
      <c r="BU969" s="139"/>
      <c r="BV969" s="139"/>
      <c r="BW969" s="139"/>
      <c r="BX969" s="139"/>
      <c r="BY969" s="139"/>
      <c r="BZ969" s="139"/>
      <c r="CA969" s="139"/>
      <c r="CB969" s="139"/>
      <c r="CC969" s="139"/>
      <c r="CD969" s="139"/>
    </row>
    <row r="970" spans="2:82" s="143" customFormat="1" x14ac:dyDescent="0.2"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  <c r="AK970" s="139"/>
      <c r="AL970" s="139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W970" s="139"/>
      <c r="AX970" s="139"/>
      <c r="AY970" s="139"/>
      <c r="AZ970" s="139"/>
      <c r="BA970" s="139"/>
      <c r="BB970" s="139"/>
      <c r="BC970" s="139"/>
      <c r="BD970" s="139"/>
      <c r="BE970" s="139"/>
      <c r="BF970" s="139"/>
      <c r="BG970" s="139"/>
      <c r="BH970" s="139"/>
      <c r="BI970" s="139"/>
      <c r="BJ970" s="139"/>
      <c r="BK970" s="139"/>
      <c r="BL970" s="139"/>
      <c r="BM970" s="139"/>
      <c r="BN970" s="139"/>
      <c r="BO970" s="139"/>
      <c r="BP970" s="139"/>
      <c r="BQ970" s="139"/>
      <c r="BR970" s="139"/>
      <c r="BS970" s="139"/>
      <c r="BT970" s="139"/>
      <c r="BU970" s="139"/>
      <c r="BV970" s="139"/>
      <c r="BW970" s="139"/>
      <c r="BX970" s="139"/>
      <c r="BY970" s="139"/>
      <c r="BZ970" s="139"/>
      <c r="CA970" s="139"/>
      <c r="CB970" s="139"/>
      <c r="CC970" s="139"/>
      <c r="CD970" s="139"/>
    </row>
    <row r="971" spans="2:82" s="143" customFormat="1" x14ac:dyDescent="0.2"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  <c r="AK971" s="139"/>
      <c r="AL971" s="139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W971" s="139"/>
      <c r="AX971" s="139"/>
      <c r="AY971" s="139"/>
      <c r="AZ971" s="139"/>
      <c r="BA971" s="139"/>
      <c r="BB971" s="139"/>
      <c r="BC971" s="139"/>
      <c r="BD971" s="139"/>
      <c r="BE971" s="139"/>
      <c r="BF971" s="139"/>
      <c r="BG971" s="139"/>
      <c r="BH971" s="139"/>
      <c r="BI971" s="139"/>
      <c r="BJ971" s="139"/>
      <c r="BK971" s="139"/>
      <c r="BL971" s="139"/>
      <c r="BM971" s="139"/>
      <c r="BN971" s="139"/>
      <c r="BO971" s="139"/>
      <c r="BP971" s="139"/>
      <c r="BQ971" s="139"/>
      <c r="BR971" s="139"/>
      <c r="BS971" s="139"/>
      <c r="BT971" s="139"/>
      <c r="BU971" s="139"/>
      <c r="BV971" s="139"/>
      <c r="BW971" s="139"/>
      <c r="BX971" s="139"/>
      <c r="BY971" s="139"/>
      <c r="BZ971" s="139"/>
      <c r="CA971" s="139"/>
      <c r="CB971" s="139"/>
      <c r="CC971" s="139"/>
      <c r="CD971" s="139"/>
    </row>
    <row r="972" spans="2:82" s="143" customFormat="1" x14ac:dyDescent="0.2"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  <c r="AK972" s="139"/>
      <c r="AL972" s="139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W972" s="139"/>
      <c r="AX972" s="139"/>
      <c r="AY972" s="139"/>
      <c r="AZ972" s="139"/>
      <c r="BA972" s="139"/>
      <c r="BB972" s="139"/>
      <c r="BC972" s="139"/>
      <c r="BD972" s="139"/>
      <c r="BE972" s="139"/>
      <c r="BF972" s="139"/>
      <c r="BG972" s="139"/>
      <c r="BH972" s="139"/>
      <c r="BI972" s="139"/>
      <c r="BJ972" s="139"/>
      <c r="BK972" s="139"/>
      <c r="BL972" s="139"/>
      <c r="BM972" s="139"/>
      <c r="BN972" s="139"/>
      <c r="BO972" s="139"/>
      <c r="BP972" s="139"/>
      <c r="BQ972" s="139"/>
      <c r="BR972" s="139"/>
      <c r="BS972" s="139"/>
      <c r="BT972" s="139"/>
      <c r="BU972" s="139"/>
      <c r="BV972" s="139"/>
      <c r="BW972" s="139"/>
      <c r="BX972" s="139"/>
      <c r="BY972" s="139"/>
      <c r="BZ972" s="139"/>
      <c r="CA972" s="139"/>
      <c r="CB972" s="139"/>
      <c r="CC972" s="139"/>
      <c r="CD972" s="139"/>
    </row>
    <row r="973" spans="2:82" s="143" customFormat="1" x14ac:dyDescent="0.2"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  <c r="AK973" s="139"/>
      <c r="AL973" s="139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W973" s="139"/>
      <c r="AX973" s="139"/>
      <c r="AY973" s="139"/>
      <c r="AZ973" s="139"/>
      <c r="BA973" s="139"/>
      <c r="BB973" s="139"/>
      <c r="BC973" s="139"/>
      <c r="BD973" s="139"/>
      <c r="BE973" s="139"/>
      <c r="BF973" s="139"/>
      <c r="BG973" s="139"/>
      <c r="BH973" s="139"/>
      <c r="BI973" s="139"/>
      <c r="BJ973" s="139"/>
      <c r="BK973" s="139"/>
      <c r="BL973" s="139"/>
      <c r="BM973" s="139"/>
      <c r="BN973" s="139"/>
      <c r="BO973" s="139"/>
      <c r="BP973" s="139"/>
      <c r="BQ973" s="139"/>
      <c r="BR973" s="139"/>
      <c r="BS973" s="139"/>
      <c r="BT973" s="139"/>
      <c r="BU973" s="139"/>
      <c r="BV973" s="139"/>
      <c r="BW973" s="139"/>
      <c r="BX973" s="139"/>
      <c r="BY973" s="139"/>
      <c r="BZ973" s="139"/>
      <c r="CA973" s="139"/>
      <c r="CB973" s="139"/>
      <c r="CC973" s="139"/>
      <c r="CD973" s="139"/>
    </row>
    <row r="974" spans="2:82" s="143" customFormat="1" x14ac:dyDescent="0.2"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  <c r="AK974" s="139"/>
      <c r="AL974" s="139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W974" s="139"/>
      <c r="AX974" s="139"/>
      <c r="AY974" s="139"/>
      <c r="AZ974" s="139"/>
      <c r="BA974" s="139"/>
      <c r="BB974" s="139"/>
      <c r="BC974" s="139"/>
      <c r="BD974" s="139"/>
      <c r="BE974" s="139"/>
      <c r="BF974" s="139"/>
      <c r="BG974" s="139"/>
      <c r="BH974" s="139"/>
      <c r="BI974" s="139"/>
      <c r="BJ974" s="139"/>
      <c r="BK974" s="139"/>
      <c r="BL974" s="139"/>
      <c r="BM974" s="139"/>
      <c r="BN974" s="139"/>
      <c r="BO974" s="139"/>
      <c r="BP974" s="139"/>
      <c r="BQ974" s="139"/>
      <c r="BR974" s="139"/>
      <c r="BS974" s="139"/>
      <c r="BT974" s="139"/>
      <c r="BU974" s="139"/>
      <c r="BV974" s="139"/>
      <c r="BW974" s="139"/>
      <c r="BX974" s="139"/>
      <c r="BY974" s="139"/>
      <c r="BZ974" s="139"/>
      <c r="CA974" s="139"/>
      <c r="CB974" s="139"/>
      <c r="CC974" s="139"/>
      <c r="CD974" s="139"/>
    </row>
    <row r="975" spans="2:82" s="143" customFormat="1" x14ac:dyDescent="0.2"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  <c r="AK975" s="139"/>
      <c r="AL975" s="139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W975" s="139"/>
      <c r="AX975" s="139"/>
      <c r="AY975" s="139"/>
      <c r="AZ975" s="139"/>
      <c r="BA975" s="139"/>
      <c r="BB975" s="139"/>
      <c r="BC975" s="139"/>
      <c r="BD975" s="139"/>
      <c r="BE975" s="139"/>
      <c r="BF975" s="139"/>
      <c r="BG975" s="139"/>
      <c r="BH975" s="139"/>
      <c r="BI975" s="139"/>
      <c r="BJ975" s="139"/>
      <c r="BK975" s="139"/>
      <c r="BL975" s="139"/>
      <c r="BM975" s="139"/>
      <c r="BN975" s="139"/>
      <c r="BO975" s="139"/>
      <c r="BP975" s="139"/>
      <c r="BQ975" s="139"/>
      <c r="BR975" s="139"/>
      <c r="BS975" s="139"/>
      <c r="BT975" s="139"/>
      <c r="BU975" s="139"/>
      <c r="BV975" s="139"/>
      <c r="BW975" s="139"/>
      <c r="BX975" s="139"/>
      <c r="BY975" s="139"/>
      <c r="BZ975" s="139"/>
      <c r="CA975" s="139"/>
      <c r="CB975" s="139"/>
      <c r="CC975" s="139"/>
      <c r="CD975" s="139"/>
    </row>
    <row r="976" spans="2:82" s="143" customFormat="1" x14ac:dyDescent="0.2"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  <c r="AK976" s="139"/>
      <c r="AL976" s="139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W976" s="139"/>
      <c r="AX976" s="139"/>
      <c r="AY976" s="139"/>
      <c r="AZ976" s="139"/>
      <c r="BA976" s="139"/>
      <c r="BB976" s="139"/>
      <c r="BC976" s="139"/>
      <c r="BD976" s="139"/>
      <c r="BE976" s="139"/>
      <c r="BF976" s="139"/>
      <c r="BG976" s="139"/>
      <c r="BH976" s="139"/>
      <c r="BI976" s="139"/>
      <c r="BJ976" s="139"/>
      <c r="BK976" s="139"/>
      <c r="BL976" s="139"/>
      <c r="BM976" s="139"/>
      <c r="BN976" s="139"/>
      <c r="BO976" s="139"/>
      <c r="BP976" s="139"/>
      <c r="BQ976" s="139"/>
      <c r="BR976" s="139"/>
      <c r="BS976" s="139"/>
      <c r="BT976" s="139"/>
      <c r="BU976" s="139"/>
      <c r="BV976" s="139"/>
      <c r="BW976" s="139"/>
      <c r="BX976" s="139"/>
      <c r="BY976" s="139"/>
      <c r="BZ976" s="139"/>
      <c r="CA976" s="139"/>
      <c r="CB976" s="139"/>
      <c r="CC976" s="139"/>
      <c r="CD976" s="139"/>
    </row>
    <row r="977" spans="2:82" s="143" customFormat="1" x14ac:dyDescent="0.2"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  <c r="AK977" s="139"/>
      <c r="AL977" s="139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W977" s="139"/>
      <c r="AX977" s="139"/>
      <c r="AY977" s="139"/>
      <c r="AZ977" s="139"/>
      <c r="BA977" s="139"/>
      <c r="BB977" s="139"/>
      <c r="BC977" s="139"/>
      <c r="BD977" s="139"/>
      <c r="BE977" s="139"/>
      <c r="BF977" s="139"/>
      <c r="BG977" s="139"/>
      <c r="BH977" s="139"/>
      <c r="BI977" s="139"/>
      <c r="BJ977" s="139"/>
      <c r="BK977" s="139"/>
      <c r="BL977" s="139"/>
      <c r="BM977" s="139"/>
      <c r="BN977" s="139"/>
      <c r="BO977" s="139"/>
      <c r="BP977" s="139"/>
      <c r="BQ977" s="139"/>
      <c r="BR977" s="139"/>
      <c r="BS977" s="139"/>
      <c r="BT977" s="139"/>
      <c r="BU977" s="139"/>
      <c r="BV977" s="139"/>
      <c r="BW977" s="139"/>
      <c r="BX977" s="139"/>
      <c r="BY977" s="139"/>
      <c r="BZ977" s="139"/>
      <c r="CA977" s="139"/>
      <c r="CB977" s="139"/>
      <c r="CC977" s="139"/>
      <c r="CD977" s="139"/>
    </row>
    <row r="978" spans="2:82" s="143" customFormat="1" x14ac:dyDescent="0.2"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  <c r="AK978" s="139"/>
      <c r="AL978" s="139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W978" s="139"/>
      <c r="AX978" s="139"/>
      <c r="AY978" s="139"/>
      <c r="AZ978" s="139"/>
      <c r="BA978" s="139"/>
      <c r="BB978" s="139"/>
      <c r="BC978" s="139"/>
      <c r="BD978" s="139"/>
      <c r="BE978" s="139"/>
      <c r="BF978" s="139"/>
      <c r="BG978" s="139"/>
      <c r="BH978" s="139"/>
      <c r="BI978" s="139"/>
      <c r="BJ978" s="139"/>
      <c r="BK978" s="139"/>
      <c r="BL978" s="139"/>
      <c r="BM978" s="139"/>
      <c r="BN978" s="139"/>
      <c r="BO978" s="139"/>
      <c r="BP978" s="139"/>
      <c r="BQ978" s="139"/>
      <c r="BR978" s="139"/>
      <c r="BS978" s="139"/>
      <c r="BT978" s="139"/>
      <c r="BU978" s="139"/>
      <c r="BV978" s="139"/>
      <c r="BW978" s="139"/>
      <c r="BX978" s="139"/>
      <c r="BY978" s="139"/>
      <c r="BZ978" s="139"/>
      <c r="CA978" s="139"/>
      <c r="CB978" s="139"/>
      <c r="CC978" s="139"/>
      <c r="CD978" s="139"/>
    </row>
    <row r="979" spans="2:82" s="143" customFormat="1" x14ac:dyDescent="0.2"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  <c r="AA979" s="139"/>
      <c r="AB979" s="139"/>
      <c r="AC979" s="139"/>
      <c r="AD979" s="139"/>
      <c r="AE979" s="139"/>
      <c r="AF979" s="139"/>
      <c r="AG979" s="139"/>
      <c r="AH979" s="139"/>
      <c r="AI979" s="139"/>
      <c r="AJ979" s="139"/>
      <c r="AK979" s="139"/>
      <c r="AL979" s="139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W979" s="139"/>
      <c r="AX979" s="139"/>
      <c r="AY979" s="139"/>
      <c r="AZ979" s="139"/>
      <c r="BA979" s="139"/>
      <c r="BB979" s="139"/>
      <c r="BC979" s="139"/>
      <c r="BD979" s="139"/>
      <c r="BE979" s="139"/>
      <c r="BF979" s="139"/>
      <c r="BG979" s="139"/>
      <c r="BH979" s="139"/>
      <c r="BI979" s="139"/>
      <c r="BJ979" s="139"/>
      <c r="BK979" s="139"/>
      <c r="BL979" s="139"/>
      <c r="BM979" s="139"/>
      <c r="BN979" s="139"/>
      <c r="BO979" s="139"/>
      <c r="BP979" s="139"/>
      <c r="BQ979" s="139"/>
      <c r="BR979" s="139"/>
      <c r="BS979" s="139"/>
      <c r="BT979" s="139"/>
      <c r="BU979" s="139"/>
      <c r="BV979" s="139"/>
      <c r="BW979" s="139"/>
      <c r="BX979" s="139"/>
      <c r="BY979" s="139"/>
      <c r="BZ979" s="139"/>
      <c r="CA979" s="139"/>
      <c r="CB979" s="139"/>
      <c r="CC979" s="139"/>
      <c r="CD979" s="139"/>
    </row>
    <row r="980" spans="2:82" s="143" customFormat="1" x14ac:dyDescent="0.2"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  <c r="AA980" s="139"/>
      <c r="AB980" s="139"/>
      <c r="AC980" s="139"/>
      <c r="AD980" s="139"/>
      <c r="AE980" s="139"/>
      <c r="AF980" s="139"/>
      <c r="AG980" s="139"/>
      <c r="AH980" s="139"/>
      <c r="AI980" s="139"/>
      <c r="AJ980" s="139"/>
      <c r="AK980" s="139"/>
      <c r="AL980" s="139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W980" s="139"/>
      <c r="AX980" s="139"/>
      <c r="AY980" s="139"/>
      <c r="AZ980" s="139"/>
      <c r="BA980" s="139"/>
      <c r="BB980" s="139"/>
      <c r="BC980" s="139"/>
      <c r="BD980" s="139"/>
      <c r="BE980" s="139"/>
      <c r="BF980" s="139"/>
      <c r="BG980" s="139"/>
      <c r="BH980" s="139"/>
      <c r="BI980" s="139"/>
      <c r="BJ980" s="139"/>
      <c r="BK980" s="139"/>
      <c r="BL980" s="139"/>
      <c r="BM980" s="139"/>
      <c r="BN980" s="139"/>
      <c r="BO980" s="139"/>
      <c r="BP980" s="139"/>
      <c r="BQ980" s="139"/>
      <c r="BR980" s="139"/>
      <c r="BS980" s="139"/>
      <c r="BT980" s="139"/>
      <c r="BU980" s="139"/>
      <c r="BV980" s="139"/>
      <c r="BW980" s="139"/>
      <c r="BX980" s="139"/>
      <c r="BY980" s="139"/>
      <c r="BZ980" s="139"/>
      <c r="CA980" s="139"/>
      <c r="CB980" s="139"/>
      <c r="CC980" s="139"/>
      <c r="CD980" s="139"/>
    </row>
    <row r="981" spans="2:82" s="143" customFormat="1" x14ac:dyDescent="0.2"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  <c r="AA981" s="139"/>
      <c r="AB981" s="139"/>
      <c r="AC981" s="139"/>
      <c r="AD981" s="139"/>
      <c r="AE981" s="139"/>
      <c r="AF981" s="139"/>
      <c r="AG981" s="139"/>
      <c r="AH981" s="139"/>
      <c r="AI981" s="139"/>
      <c r="AJ981" s="139"/>
      <c r="AK981" s="139"/>
      <c r="AL981" s="139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W981" s="139"/>
      <c r="AX981" s="139"/>
      <c r="AY981" s="139"/>
      <c r="AZ981" s="139"/>
      <c r="BA981" s="139"/>
      <c r="BB981" s="139"/>
      <c r="BC981" s="139"/>
      <c r="BD981" s="139"/>
      <c r="BE981" s="139"/>
      <c r="BF981" s="139"/>
      <c r="BG981" s="139"/>
      <c r="BH981" s="139"/>
      <c r="BI981" s="139"/>
      <c r="BJ981" s="139"/>
      <c r="BK981" s="139"/>
      <c r="BL981" s="139"/>
      <c r="BM981" s="139"/>
      <c r="BN981" s="139"/>
      <c r="BO981" s="139"/>
      <c r="BP981" s="139"/>
      <c r="BQ981" s="139"/>
      <c r="BR981" s="139"/>
      <c r="BS981" s="139"/>
      <c r="BT981" s="139"/>
      <c r="BU981" s="139"/>
      <c r="BV981" s="139"/>
      <c r="BW981" s="139"/>
      <c r="BX981" s="139"/>
      <c r="BY981" s="139"/>
      <c r="BZ981" s="139"/>
      <c r="CA981" s="139"/>
      <c r="CB981" s="139"/>
      <c r="CC981" s="139"/>
      <c r="CD981" s="139"/>
    </row>
    <row r="982" spans="2:82" s="143" customFormat="1" x14ac:dyDescent="0.2"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  <c r="AA982" s="139"/>
      <c r="AB982" s="139"/>
      <c r="AC982" s="139"/>
      <c r="AD982" s="139"/>
      <c r="AE982" s="139"/>
      <c r="AF982" s="139"/>
      <c r="AG982" s="139"/>
      <c r="AH982" s="139"/>
      <c r="AI982" s="139"/>
      <c r="AJ982" s="139"/>
      <c r="AK982" s="139"/>
      <c r="AL982" s="139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W982" s="139"/>
      <c r="AX982" s="139"/>
      <c r="AY982" s="139"/>
      <c r="AZ982" s="139"/>
      <c r="BA982" s="139"/>
      <c r="BB982" s="139"/>
      <c r="BC982" s="139"/>
      <c r="BD982" s="139"/>
      <c r="BE982" s="139"/>
      <c r="BF982" s="139"/>
      <c r="BG982" s="139"/>
      <c r="BH982" s="139"/>
      <c r="BI982" s="139"/>
      <c r="BJ982" s="139"/>
      <c r="BK982" s="139"/>
      <c r="BL982" s="139"/>
      <c r="BM982" s="139"/>
      <c r="BN982" s="139"/>
      <c r="BO982" s="139"/>
      <c r="BP982" s="139"/>
      <c r="BQ982" s="139"/>
      <c r="BR982" s="139"/>
      <c r="BS982" s="139"/>
      <c r="BT982" s="139"/>
      <c r="BU982" s="139"/>
      <c r="BV982" s="139"/>
      <c r="BW982" s="139"/>
      <c r="BX982" s="139"/>
      <c r="BY982" s="139"/>
      <c r="BZ982" s="139"/>
      <c r="CA982" s="139"/>
      <c r="CB982" s="139"/>
      <c r="CC982" s="139"/>
      <c r="CD982" s="139"/>
    </row>
    <row r="983" spans="2:82" s="143" customFormat="1" x14ac:dyDescent="0.2"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  <c r="AK983" s="139"/>
      <c r="AL983" s="139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W983" s="139"/>
      <c r="AX983" s="139"/>
      <c r="AY983" s="139"/>
      <c r="AZ983" s="139"/>
      <c r="BA983" s="139"/>
      <c r="BB983" s="139"/>
      <c r="BC983" s="139"/>
      <c r="BD983" s="139"/>
      <c r="BE983" s="139"/>
      <c r="BF983" s="139"/>
      <c r="BG983" s="139"/>
      <c r="BH983" s="139"/>
      <c r="BI983" s="139"/>
      <c r="BJ983" s="139"/>
      <c r="BK983" s="139"/>
      <c r="BL983" s="139"/>
      <c r="BM983" s="139"/>
      <c r="BN983" s="139"/>
      <c r="BO983" s="139"/>
      <c r="BP983" s="139"/>
      <c r="BQ983" s="139"/>
      <c r="BR983" s="139"/>
      <c r="BS983" s="139"/>
      <c r="BT983" s="139"/>
      <c r="BU983" s="139"/>
      <c r="BV983" s="139"/>
      <c r="BW983" s="139"/>
      <c r="BX983" s="139"/>
      <c r="BY983" s="139"/>
      <c r="BZ983" s="139"/>
      <c r="CA983" s="139"/>
      <c r="CB983" s="139"/>
      <c r="CC983" s="139"/>
      <c r="CD983" s="139"/>
    </row>
    <row r="984" spans="2:82" s="143" customFormat="1" x14ac:dyDescent="0.2"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  <c r="AA984" s="139"/>
      <c r="AB984" s="139"/>
      <c r="AC984" s="139"/>
      <c r="AD984" s="139"/>
      <c r="AE984" s="139"/>
      <c r="AF984" s="139"/>
      <c r="AG984" s="139"/>
      <c r="AH984" s="139"/>
      <c r="AI984" s="139"/>
      <c r="AJ984" s="139"/>
      <c r="AK984" s="139"/>
      <c r="AL984" s="139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W984" s="139"/>
      <c r="AX984" s="139"/>
      <c r="AY984" s="139"/>
      <c r="AZ984" s="139"/>
      <c r="BA984" s="139"/>
      <c r="BB984" s="139"/>
      <c r="BC984" s="139"/>
      <c r="BD984" s="139"/>
      <c r="BE984" s="139"/>
      <c r="BF984" s="139"/>
      <c r="BG984" s="139"/>
      <c r="BH984" s="139"/>
      <c r="BI984" s="139"/>
      <c r="BJ984" s="139"/>
      <c r="BK984" s="139"/>
      <c r="BL984" s="139"/>
      <c r="BM984" s="139"/>
      <c r="BN984" s="139"/>
      <c r="BO984" s="139"/>
      <c r="BP984" s="139"/>
      <c r="BQ984" s="139"/>
      <c r="BR984" s="139"/>
      <c r="BS984" s="139"/>
      <c r="BT984" s="139"/>
      <c r="BU984" s="139"/>
      <c r="BV984" s="139"/>
      <c r="BW984" s="139"/>
      <c r="BX984" s="139"/>
      <c r="BY984" s="139"/>
      <c r="BZ984" s="139"/>
      <c r="CA984" s="139"/>
      <c r="CB984" s="139"/>
      <c r="CC984" s="139"/>
      <c r="CD984" s="139"/>
    </row>
    <row r="985" spans="2:82" s="143" customFormat="1" x14ac:dyDescent="0.2"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  <c r="AA985" s="139"/>
      <c r="AB985" s="139"/>
      <c r="AC985" s="139"/>
      <c r="AD985" s="139"/>
      <c r="AE985" s="139"/>
      <c r="AF985" s="139"/>
      <c r="AG985" s="139"/>
      <c r="AH985" s="139"/>
      <c r="AI985" s="139"/>
      <c r="AJ985" s="139"/>
      <c r="AK985" s="139"/>
      <c r="AL985" s="139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W985" s="139"/>
      <c r="AX985" s="139"/>
      <c r="AY985" s="139"/>
      <c r="AZ985" s="139"/>
      <c r="BA985" s="139"/>
      <c r="BB985" s="139"/>
      <c r="BC985" s="139"/>
      <c r="BD985" s="139"/>
      <c r="BE985" s="139"/>
      <c r="BF985" s="139"/>
      <c r="BG985" s="139"/>
      <c r="BH985" s="139"/>
      <c r="BI985" s="139"/>
      <c r="BJ985" s="139"/>
      <c r="BK985" s="139"/>
      <c r="BL985" s="139"/>
      <c r="BM985" s="139"/>
      <c r="BN985" s="139"/>
      <c r="BO985" s="139"/>
      <c r="BP985" s="139"/>
      <c r="BQ985" s="139"/>
      <c r="BR985" s="139"/>
      <c r="BS985" s="139"/>
      <c r="BT985" s="139"/>
      <c r="BU985" s="139"/>
      <c r="BV985" s="139"/>
      <c r="BW985" s="139"/>
      <c r="BX985" s="139"/>
      <c r="BY985" s="139"/>
      <c r="BZ985" s="139"/>
      <c r="CA985" s="139"/>
      <c r="CB985" s="139"/>
      <c r="CC985" s="139"/>
      <c r="CD985" s="139"/>
    </row>
    <row r="986" spans="2:82" s="143" customFormat="1" x14ac:dyDescent="0.2"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  <c r="AA986" s="139"/>
      <c r="AB986" s="139"/>
      <c r="AC986" s="139"/>
      <c r="AD986" s="139"/>
      <c r="AE986" s="139"/>
      <c r="AF986" s="139"/>
      <c r="AG986" s="139"/>
      <c r="AH986" s="139"/>
      <c r="AI986" s="139"/>
      <c r="AJ986" s="139"/>
      <c r="AK986" s="139"/>
      <c r="AL986" s="139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W986" s="139"/>
      <c r="AX986" s="139"/>
      <c r="AY986" s="139"/>
      <c r="AZ986" s="139"/>
      <c r="BA986" s="139"/>
      <c r="BB986" s="139"/>
      <c r="BC986" s="139"/>
      <c r="BD986" s="139"/>
      <c r="BE986" s="139"/>
      <c r="BF986" s="139"/>
      <c r="BG986" s="139"/>
      <c r="BH986" s="139"/>
      <c r="BI986" s="139"/>
      <c r="BJ986" s="139"/>
      <c r="BK986" s="139"/>
      <c r="BL986" s="139"/>
      <c r="BM986" s="139"/>
      <c r="BN986" s="139"/>
      <c r="BO986" s="139"/>
      <c r="BP986" s="139"/>
      <c r="BQ986" s="139"/>
      <c r="BR986" s="139"/>
      <c r="BS986" s="139"/>
      <c r="BT986" s="139"/>
      <c r="BU986" s="139"/>
      <c r="BV986" s="139"/>
      <c r="BW986" s="139"/>
      <c r="BX986" s="139"/>
      <c r="BY986" s="139"/>
      <c r="BZ986" s="139"/>
      <c r="CA986" s="139"/>
      <c r="CB986" s="139"/>
      <c r="CC986" s="139"/>
      <c r="CD986" s="139"/>
    </row>
    <row r="987" spans="2:82" s="143" customFormat="1" x14ac:dyDescent="0.2"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  <c r="AA987" s="139"/>
      <c r="AB987" s="139"/>
      <c r="AC987" s="139"/>
      <c r="AD987" s="139"/>
      <c r="AE987" s="139"/>
      <c r="AF987" s="139"/>
      <c r="AG987" s="139"/>
      <c r="AH987" s="139"/>
      <c r="AI987" s="139"/>
      <c r="AJ987" s="139"/>
      <c r="AK987" s="139"/>
      <c r="AL987" s="139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W987" s="139"/>
      <c r="AX987" s="139"/>
      <c r="AY987" s="139"/>
      <c r="AZ987" s="139"/>
      <c r="BA987" s="139"/>
      <c r="BB987" s="139"/>
      <c r="BC987" s="139"/>
      <c r="BD987" s="139"/>
      <c r="BE987" s="139"/>
      <c r="BF987" s="139"/>
      <c r="BG987" s="139"/>
      <c r="BH987" s="139"/>
      <c r="BI987" s="139"/>
      <c r="BJ987" s="139"/>
      <c r="BK987" s="139"/>
      <c r="BL987" s="139"/>
      <c r="BM987" s="139"/>
      <c r="BN987" s="139"/>
      <c r="BO987" s="139"/>
      <c r="BP987" s="139"/>
      <c r="BQ987" s="139"/>
      <c r="BR987" s="139"/>
      <c r="BS987" s="139"/>
      <c r="BT987" s="139"/>
      <c r="BU987" s="139"/>
      <c r="BV987" s="139"/>
      <c r="BW987" s="139"/>
      <c r="BX987" s="139"/>
      <c r="BY987" s="139"/>
      <c r="BZ987" s="139"/>
      <c r="CA987" s="139"/>
      <c r="CB987" s="139"/>
      <c r="CC987" s="139"/>
      <c r="CD987" s="139"/>
    </row>
    <row r="988" spans="2:82" s="143" customFormat="1" x14ac:dyDescent="0.2"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  <c r="AA988" s="139"/>
      <c r="AB988" s="139"/>
      <c r="AC988" s="139"/>
      <c r="AD988" s="139"/>
      <c r="AE988" s="139"/>
      <c r="AF988" s="139"/>
      <c r="AG988" s="139"/>
      <c r="AH988" s="139"/>
      <c r="AI988" s="139"/>
      <c r="AJ988" s="139"/>
      <c r="AK988" s="139"/>
      <c r="AL988" s="139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W988" s="139"/>
      <c r="AX988" s="139"/>
      <c r="AY988" s="139"/>
      <c r="AZ988" s="139"/>
      <c r="BA988" s="139"/>
      <c r="BB988" s="139"/>
      <c r="BC988" s="139"/>
      <c r="BD988" s="139"/>
      <c r="BE988" s="139"/>
      <c r="BF988" s="139"/>
      <c r="BG988" s="139"/>
      <c r="BH988" s="139"/>
      <c r="BI988" s="139"/>
      <c r="BJ988" s="139"/>
      <c r="BK988" s="139"/>
      <c r="BL988" s="139"/>
      <c r="BM988" s="139"/>
      <c r="BN988" s="139"/>
      <c r="BO988" s="139"/>
      <c r="BP988" s="139"/>
      <c r="BQ988" s="139"/>
      <c r="BR988" s="139"/>
      <c r="BS988" s="139"/>
      <c r="BT988" s="139"/>
      <c r="BU988" s="139"/>
      <c r="BV988" s="139"/>
      <c r="BW988" s="139"/>
      <c r="BX988" s="139"/>
      <c r="BY988" s="139"/>
      <c r="BZ988" s="139"/>
      <c r="CA988" s="139"/>
      <c r="CB988" s="139"/>
      <c r="CC988" s="139"/>
      <c r="CD988" s="139"/>
    </row>
    <row r="989" spans="2:82" s="143" customFormat="1" x14ac:dyDescent="0.2"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  <c r="AA989" s="139"/>
      <c r="AB989" s="139"/>
      <c r="AC989" s="139"/>
      <c r="AD989" s="139"/>
      <c r="AE989" s="139"/>
      <c r="AF989" s="139"/>
      <c r="AG989" s="139"/>
      <c r="AH989" s="139"/>
      <c r="AI989" s="139"/>
      <c r="AJ989" s="139"/>
      <c r="AK989" s="139"/>
      <c r="AL989" s="139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W989" s="139"/>
      <c r="AX989" s="139"/>
      <c r="AY989" s="139"/>
      <c r="AZ989" s="139"/>
      <c r="BA989" s="139"/>
      <c r="BB989" s="139"/>
      <c r="BC989" s="139"/>
      <c r="BD989" s="139"/>
      <c r="BE989" s="139"/>
      <c r="BF989" s="139"/>
      <c r="BG989" s="139"/>
      <c r="BH989" s="139"/>
      <c r="BI989" s="139"/>
      <c r="BJ989" s="139"/>
      <c r="BK989" s="139"/>
      <c r="BL989" s="139"/>
      <c r="BM989" s="139"/>
      <c r="BN989" s="139"/>
      <c r="BO989" s="139"/>
      <c r="BP989" s="139"/>
      <c r="BQ989" s="139"/>
      <c r="BR989" s="139"/>
      <c r="BS989" s="139"/>
      <c r="BT989" s="139"/>
      <c r="BU989" s="139"/>
      <c r="BV989" s="139"/>
      <c r="BW989" s="139"/>
      <c r="BX989" s="139"/>
      <c r="BY989" s="139"/>
      <c r="BZ989" s="139"/>
      <c r="CA989" s="139"/>
      <c r="CB989" s="139"/>
      <c r="CC989" s="139"/>
      <c r="CD989" s="139"/>
    </row>
    <row r="990" spans="2:82" s="143" customFormat="1" x14ac:dyDescent="0.2"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K990" s="139"/>
      <c r="AL990" s="139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W990" s="139"/>
      <c r="AX990" s="139"/>
      <c r="AY990" s="139"/>
      <c r="AZ990" s="139"/>
      <c r="BA990" s="139"/>
      <c r="BB990" s="139"/>
      <c r="BC990" s="139"/>
      <c r="BD990" s="139"/>
      <c r="BE990" s="139"/>
      <c r="BF990" s="139"/>
      <c r="BG990" s="139"/>
      <c r="BH990" s="139"/>
      <c r="BI990" s="139"/>
      <c r="BJ990" s="139"/>
      <c r="BK990" s="139"/>
      <c r="BL990" s="139"/>
      <c r="BM990" s="139"/>
      <c r="BN990" s="139"/>
      <c r="BO990" s="139"/>
      <c r="BP990" s="139"/>
      <c r="BQ990" s="139"/>
      <c r="BR990" s="139"/>
      <c r="BS990" s="139"/>
      <c r="BT990" s="139"/>
      <c r="BU990" s="139"/>
      <c r="BV990" s="139"/>
      <c r="BW990" s="139"/>
      <c r="BX990" s="139"/>
      <c r="BY990" s="139"/>
      <c r="BZ990" s="139"/>
      <c r="CA990" s="139"/>
      <c r="CB990" s="139"/>
      <c r="CC990" s="139"/>
      <c r="CD990" s="139"/>
    </row>
    <row r="991" spans="2:82" s="143" customFormat="1" x14ac:dyDescent="0.2"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  <c r="AA991" s="139"/>
      <c r="AB991" s="139"/>
      <c r="AC991" s="139"/>
      <c r="AD991" s="139"/>
      <c r="AE991" s="139"/>
      <c r="AF991" s="139"/>
      <c r="AG991" s="139"/>
      <c r="AH991" s="139"/>
      <c r="AI991" s="139"/>
      <c r="AJ991" s="139"/>
      <c r="AK991" s="139"/>
      <c r="AL991" s="139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W991" s="139"/>
      <c r="AX991" s="139"/>
      <c r="AY991" s="139"/>
      <c r="AZ991" s="139"/>
      <c r="BA991" s="139"/>
      <c r="BB991" s="139"/>
      <c r="BC991" s="139"/>
      <c r="BD991" s="139"/>
      <c r="BE991" s="139"/>
      <c r="BF991" s="139"/>
      <c r="BG991" s="139"/>
      <c r="BH991" s="139"/>
      <c r="BI991" s="139"/>
      <c r="BJ991" s="139"/>
      <c r="BK991" s="139"/>
      <c r="BL991" s="139"/>
      <c r="BM991" s="139"/>
      <c r="BN991" s="139"/>
      <c r="BO991" s="139"/>
      <c r="BP991" s="139"/>
      <c r="BQ991" s="139"/>
      <c r="BR991" s="139"/>
      <c r="BS991" s="139"/>
      <c r="BT991" s="139"/>
      <c r="BU991" s="139"/>
      <c r="BV991" s="139"/>
      <c r="BW991" s="139"/>
      <c r="BX991" s="139"/>
      <c r="BY991" s="139"/>
      <c r="BZ991" s="139"/>
      <c r="CA991" s="139"/>
      <c r="CB991" s="139"/>
      <c r="CC991" s="139"/>
      <c r="CD991" s="139"/>
    </row>
    <row r="992" spans="2:82" s="143" customFormat="1" x14ac:dyDescent="0.2"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  <c r="AA992" s="139"/>
      <c r="AB992" s="139"/>
      <c r="AC992" s="139"/>
      <c r="AD992" s="139"/>
      <c r="AE992" s="139"/>
      <c r="AF992" s="139"/>
      <c r="AG992" s="139"/>
      <c r="AH992" s="139"/>
      <c r="AI992" s="139"/>
      <c r="AJ992" s="139"/>
      <c r="AK992" s="139"/>
      <c r="AL992" s="139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W992" s="139"/>
      <c r="AX992" s="139"/>
      <c r="AY992" s="139"/>
      <c r="AZ992" s="139"/>
      <c r="BA992" s="139"/>
      <c r="BB992" s="139"/>
      <c r="BC992" s="139"/>
      <c r="BD992" s="139"/>
      <c r="BE992" s="139"/>
      <c r="BF992" s="139"/>
      <c r="BG992" s="139"/>
      <c r="BH992" s="139"/>
      <c r="BI992" s="139"/>
      <c r="BJ992" s="139"/>
      <c r="BK992" s="139"/>
      <c r="BL992" s="139"/>
      <c r="BM992" s="139"/>
      <c r="BN992" s="139"/>
      <c r="BO992" s="139"/>
      <c r="BP992" s="139"/>
      <c r="BQ992" s="139"/>
      <c r="BR992" s="139"/>
      <c r="BS992" s="139"/>
      <c r="BT992" s="139"/>
      <c r="BU992" s="139"/>
      <c r="BV992" s="139"/>
      <c r="BW992" s="139"/>
      <c r="BX992" s="139"/>
      <c r="BY992" s="139"/>
      <c r="BZ992" s="139"/>
      <c r="CA992" s="139"/>
      <c r="CB992" s="139"/>
      <c r="CC992" s="139"/>
      <c r="CD992" s="139"/>
    </row>
    <row r="993" spans="2:82" s="143" customFormat="1" x14ac:dyDescent="0.2"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  <c r="AA993" s="139"/>
      <c r="AB993" s="139"/>
      <c r="AC993" s="139"/>
      <c r="AD993" s="139"/>
      <c r="AE993" s="139"/>
      <c r="AF993" s="139"/>
      <c r="AG993" s="139"/>
      <c r="AH993" s="139"/>
      <c r="AI993" s="139"/>
      <c r="AJ993" s="139"/>
      <c r="AK993" s="139"/>
      <c r="AL993" s="139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W993" s="139"/>
      <c r="AX993" s="139"/>
      <c r="AY993" s="139"/>
      <c r="AZ993" s="139"/>
      <c r="BA993" s="139"/>
      <c r="BB993" s="139"/>
      <c r="BC993" s="139"/>
      <c r="BD993" s="139"/>
      <c r="BE993" s="139"/>
      <c r="BF993" s="139"/>
      <c r="BG993" s="139"/>
      <c r="BH993" s="139"/>
      <c r="BI993" s="139"/>
      <c r="BJ993" s="139"/>
      <c r="BK993" s="139"/>
      <c r="BL993" s="139"/>
      <c r="BM993" s="139"/>
      <c r="BN993" s="139"/>
      <c r="BO993" s="139"/>
      <c r="BP993" s="139"/>
      <c r="BQ993" s="139"/>
      <c r="BR993" s="139"/>
      <c r="BS993" s="139"/>
      <c r="BT993" s="139"/>
      <c r="BU993" s="139"/>
      <c r="BV993" s="139"/>
      <c r="BW993" s="139"/>
      <c r="BX993" s="139"/>
      <c r="BY993" s="139"/>
      <c r="BZ993" s="139"/>
      <c r="CA993" s="139"/>
      <c r="CB993" s="139"/>
      <c r="CC993" s="139"/>
      <c r="CD993" s="139"/>
    </row>
    <row r="994" spans="2:82" s="143" customFormat="1" x14ac:dyDescent="0.2"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  <c r="AA994" s="139"/>
      <c r="AB994" s="139"/>
      <c r="AC994" s="139"/>
      <c r="AD994" s="139"/>
      <c r="AE994" s="139"/>
      <c r="AF994" s="139"/>
      <c r="AG994" s="139"/>
      <c r="AH994" s="139"/>
      <c r="AI994" s="139"/>
      <c r="AJ994" s="139"/>
      <c r="AK994" s="139"/>
      <c r="AL994" s="139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W994" s="139"/>
      <c r="AX994" s="139"/>
      <c r="AY994" s="139"/>
      <c r="AZ994" s="139"/>
      <c r="BA994" s="139"/>
      <c r="BB994" s="139"/>
      <c r="BC994" s="139"/>
      <c r="BD994" s="139"/>
      <c r="BE994" s="139"/>
      <c r="BF994" s="139"/>
      <c r="BG994" s="139"/>
      <c r="BH994" s="139"/>
      <c r="BI994" s="139"/>
      <c r="BJ994" s="139"/>
      <c r="BK994" s="139"/>
      <c r="BL994" s="139"/>
      <c r="BM994" s="139"/>
      <c r="BN994" s="139"/>
      <c r="BO994" s="139"/>
      <c r="BP994" s="139"/>
      <c r="BQ994" s="139"/>
      <c r="BR994" s="139"/>
      <c r="BS994" s="139"/>
      <c r="BT994" s="139"/>
      <c r="BU994" s="139"/>
      <c r="BV994" s="139"/>
      <c r="BW994" s="139"/>
      <c r="BX994" s="139"/>
      <c r="BY994" s="139"/>
      <c r="BZ994" s="139"/>
      <c r="CA994" s="139"/>
      <c r="CB994" s="139"/>
      <c r="CC994" s="139"/>
      <c r="CD994" s="139"/>
    </row>
    <row r="995" spans="2:82" s="143" customFormat="1" x14ac:dyDescent="0.2"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  <c r="AA995" s="139"/>
      <c r="AB995" s="139"/>
      <c r="AC995" s="139"/>
      <c r="AD995" s="139"/>
      <c r="AE995" s="139"/>
      <c r="AF995" s="139"/>
      <c r="AG995" s="139"/>
      <c r="AH995" s="139"/>
      <c r="AI995" s="139"/>
      <c r="AJ995" s="139"/>
      <c r="AK995" s="139"/>
      <c r="AL995" s="139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W995" s="139"/>
      <c r="AX995" s="139"/>
      <c r="AY995" s="139"/>
      <c r="AZ995" s="139"/>
      <c r="BA995" s="139"/>
      <c r="BB995" s="139"/>
      <c r="BC995" s="139"/>
      <c r="BD995" s="139"/>
      <c r="BE995" s="139"/>
      <c r="BF995" s="139"/>
      <c r="BG995" s="139"/>
      <c r="BH995" s="139"/>
      <c r="BI995" s="139"/>
      <c r="BJ995" s="139"/>
      <c r="BK995" s="139"/>
      <c r="BL995" s="139"/>
      <c r="BM995" s="139"/>
      <c r="BN995" s="139"/>
      <c r="BO995" s="139"/>
      <c r="BP995" s="139"/>
      <c r="BQ995" s="139"/>
      <c r="BR995" s="139"/>
      <c r="BS995" s="139"/>
      <c r="BT995" s="139"/>
      <c r="BU995" s="139"/>
      <c r="BV995" s="139"/>
      <c r="BW995" s="139"/>
      <c r="BX995" s="139"/>
      <c r="BY995" s="139"/>
      <c r="BZ995" s="139"/>
      <c r="CA995" s="139"/>
      <c r="CB995" s="139"/>
      <c r="CC995" s="139"/>
      <c r="CD995" s="139"/>
    </row>
    <row r="996" spans="2:82" s="143" customFormat="1" x14ac:dyDescent="0.2">
      <c r="B996" s="139"/>
      <c r="C996" s="139"/>
      <c r="D996" s="139"/>
      <c r="E996" s="139"/>
      <c r="F996" s="139"/>
      <c r="G996" s="139"/>
      <c r="H996" s="139"/>
      <c r="I996" s="139"/>
      <c r="J996" s="139"/>
      <c r="K996" s="139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  <c r="Z996" s="139"/>
      <c r="AA996" s="139"/>
      <c r="AB996" s="139"/>
      <c r="AC996" s="139"/>
      <c r="AD996" s="139"/>
      <c r="AE996" s="139"/>
      <c r="AF996" s="139"/>
      <c r="AG996" s="139"/>
      <c r="AH996" s="139"/>
      <c r="AI996" s="139"/>
      <c r="AJ996" s="139"/>
      <c r="AK996" s="139"/>
      <c r="AL996" s="139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W996" s="139"/>
      <c r="AX996" s="139"/>
      <c r="AY996" s="139"/>
      <c r="AZ996" s="139"/>
      <c r="BA996" s="139"/>
      <c r="BB996" s="139"/>
      <c r="BC996" s="139"/>
      <c r="BD996" s="139"/>
      <c r="BE996" s="139"/>
      <c r="BF996" s="139"/>
      <c r="BG996" s="139"/>
      <c r="BH996" s="139"/>
      <c r="BI996" s="139"/>
      <c r="BJ996" s="139"/>
      <c r="BK996" s="139"/>
      <c r="BL996" s="139"/>
      <c r="BM996" s="139"/>
      <c r="BN996" s="139"/>
      <c r="BO996" s="139"/>
      <c r="BP996" s="139"/>
      <c r="BQ996" s="139"/>
      <c r="BR996" s="139"/>
      <c r="BS996" s="139"/>
      <c r="BT996" s="139"/>
      <c r="BU996" s="139"/>
      <c r="BV996" s="139"/>
      <c r="BW996" s="139"/>
      <c r="BX996" s="139"/>
      <c r="BY996" s="139"/>
      <c r="BZ996" s="139"/>
      <c r="CA996" s="139"/>
      <c r="CB996" s="139"/>
      <c r="CC996" s="139"/>
      <c r="CD996" s="139"/>
    </row>
    <row r="997" spans="2:82" s="143" customFormat="1" x14ac:dyDescent="0.2">
      <c r="B997" s="139"/>
      <c r="C997" s="139"/>
      <c r="D997" s="139"/>
      <c r="E997" s="139"/>
      <c r="F997" s="139"/>
      <c r="G997" s="139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  <c r="Z997" s="139"/>
      <c r="AA997" s="139"/>
      <c r="AB997" s="139"/>
      <c r="AC997" s="139"/>
      <c r="AD997" s="139"/>
      <c r="AE997" s="139"/>
      <c r="AF997" s="139"/>
      <c r="AG997" s="139"/>
      <c r="AH997" s="139"/>
      <c r="AI997" s="139"/>
      <c r="AJ997" s="139"/>
      <c r="AK997" s="139"/>
      <c r="AL997" s="139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W997" s="139"/>
      <c r="AX997" s="139"/>
      <c r="AY997" s="139"/>
      <c r="AZ997" s="139"/>
      <c r="BA997" s="139"/>
      <c r="BB997" s="139"/>
      <c r="BC997" s="139"/>
      <c r="BD997" s="139"/>
      <c r="BE997" s="139"/>
      <c r="BF997" s="139"/>
      <c r="BG997" s="139"/>
      <c r="BH997" s="139"/>
      <c r="BI997" s="139"/>
      <c r="BJ997" s="139"/>
      <c r="BK997" s="139"/>
      <c r="BL997" s="139"/>
      <c r="BM997" s="139"/>
      <c r="BN997" s="139"/>
      <c r="BO997" s="139"/>
      <c r="BP997" s="139"/>
      <c r="BQ997" s="139"/>
      <c r="BR997" s="139"/>
      <c r="BS997" s="139"/>
      <c r="BT997" s="139"/>
      <c r="BU997" s="139"/>
      <c r="BV997" s="139"/>
      <c r="BW997" s="139"/>
      <c r="BX997" s="139"/>
      <c r="BY997" s="139"/>
      <c r="BZ997" s="139"/>
      <c r="CA997" s="139"/>
      <c r="CB997" s="139"/>
      <c r="CC997" s="139"/>
      <c r="CD997" s="139"/>
    </row>
    <row r="998" spans="2:82" s="143" customFormat="1" x14ac:dyDescent="0.2">
      <c r="B998" s="139"/>
      <c r="C998" s="139"/>
      <c r="D998" s="139"/>
      <c r="E998" s="139"/>
      <c r="F998" s="139"/>
      <c r="G998" s="139"/>
      <c r="H998" s="139"/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Y998" s="139"/>
      <c r="Z998" s="139"/>
      <c r="AA998" s="139"/>
      <c r="AB998" s="139"/>
      <c r="AC998" s="139"/>
      <c r="AD998" s="139"/>
      <c r="AE998" s="139"/>
      <c r="AF998" s="139"/>
      <c r="AG998" s="139"/>
      <c r="AH998" s="139"/>
      <c r="AI998" s="139"/>
      <c r="AJ998" s="139"/>
      <c r="AK998" s="139"/>
      <c r="AL998" s="139"/>
      <c r="AM998" s="139"/>
      <c r="AN998" s="139"/>
      <c r="AO998" s="139"/>
      <c r="AP998" s="139"/>
      <c r="AQ998" s="139"/>
      <c r="AR998" s="139"/>
      <c r="AS998" s="139"/>
      <c r="AT998" s="139"/>
      <c r="AU998" s="139"/>
      <c r="AV998" s="139"/>
      <c r="AW998" s="139"/>
      <c r="AX998" s="139"/>
      <c r="AY998" s="139"/>
      <c r="AZ998" s="139"/>
      <c r="BA998" s="139"/>
      <c r="BB998" s="139"/>
      <c r="BC998" s="139"/>
      <c r="BD998" s="139"/>
      <c r="BE998" s="139"/>
      <c r="BF998" s="139"/>
      <c r="BG998" s="139"/>
      <c r="BH998" s="139"/>
      <c r="BI998" s="139"/>
      <c r="BJ998" s="139"/>
      <c r="BK998" s="139"/>
      <c r="BL998" s="139"/>
      <c r="BM998" s="139"/>
      <c r="BN998" s="139"/>
      <c r="BO998" s="139"/>
      <c r="BP998" s="139"/>
      <c r="BQ998" s="139"/>
      <c r="BR998" s="139"/>
      <c r="BS998" s="139"/>
      <c r="BT998" s="139"/>
      <c r="BU998" s="139"/>
      <c r="BV998" s="139"/>
      <c r="BW998" s="139"/>
      <c r="BX998" s="139"/>
      <c r="BY998" s="139"/>
      <c r="BZ998" s="139"/>
      <c r="CA998" s="139"/>
      <c r="CB998" s="139"/>
      <c r="CC998" s="139"/>
      <c r="CD998" s="139"/>
    </row>
    <row r="999" spans="2:82" s="143" customFormat="1" x14ac:dyDescent="0.2">
      <c r="B999" s="139"/>
      <c r="C999" s="139"/>
      <c r="D999" s="139"/>
      <c r="E999" s="139"/>
      <c r="F999" s="139"/>
      <c r="G999" s="139"/>
      <c r="H999" s="139"/>
      <c r="I999" s="139"/>
      <c r="J999" s="139"/>
      <c r="K999" s="139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Y999" s="139"/>
      <c r="Z999" s="139"/>
      <c r="AA999" s="139"/>
      <c r="AB999" s="139"/>
      <c r="AC999" s="139"/>
      <c r="AD999" s="139"/>
      <c r="AE999" s="139"/>
      <c r="AF999" s="139"/>
      <c r="AG999" s="139"/>
      <c r="AH999" s="139"/>
      <c r="AI999" s="139"/>
      <c r="AJ999" s="139"/>
      <c r="AK999" s="139"/>
      <c r="AL999" s="139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W999" s="139"/>
      <c r="AX999" s="139"/>
      <c r="AY999" s="139"/>
      <c r="AZ999" s="139"/>
      <c r="BA999" s="139"/>
      <c r="BB999" s="139"/>
      <c r="BC999" s="139"/>
      <c r="BD999" s="139"/>
      <c r="BE999" s="139"/>
      <c r="BF999" s="139"/>
      <c r="BG999" s="139"/>
      <c r="BH999" s="139"/>
      <c r="BI999" s="139"/>
      <c r="BJ999" s="139"/>
      <c r="BK999" s="139"/>
      <c r="BL999" s="139"/>
      <c r="BM999" s="139"/>
      <c r="BN999" s="139"/>
      <c r="BO999" s="139"/>
      <c r="BP999" s="139"/>
      <c r="BQ999" s="139"/>
      <c r="BR999" s="139"/>
      <c r="BS999" s="139"/>
      <c r="BT999" s="139"/>
      <c r="BU999" s="139"/>
      <c r="BV999" s="139"/>
      <c r="BW999" s="139"/>
      <c r="BX999" s="139"/>
      <c r="BY999" s="139"/>
      <c r="BZ999" s="139"/>
      <c r="CA999" s="139"/>
      <c r="CB999" s="139"/>
      <c r="CC999" s="139"/>
      <c r="CD999" s="139"/>
    </row>
    <row r="1000" spans="2:82" s="143" customFormat="1" x14ac:dyDescent="0.2"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139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39"/>
      <c r="X1000" s="139"/>
      <c r="Y1000" s="139"/>
      <c r="Z1000" s="139"/>
      <c r="AA1000" s="139"/>
      <c r="AB1000" s="139"/>
      <c r="AC1000" s="139"/>
      <c r="AD1000" s="139"/>
      <c r="AE1000" s="139"/>
      <c r="AF1000" s="139"/>
      <c r="AG1000" s="139"/>
      <c r="AH1000" s="139"/>
      <c r="AI1000" s="139"/>
      <c r="AJ1000" s="139"/>
      <c r="AK1000" s="139"/>
      <c r="AL1000" s="139"/>
      <c r="AM1000" s="139"/>
      <c r="AN1000" s="139"/>
      <c r="AO1000" s="139"/>
      <c r="AP1000" s="139"/>
      <c r="AQ1000" s="139"/>
      <c r="AR1000" s="139"/>
      <c r="AS1000" s="139"/>
      <c r="AT1000" s="139"/>
      <c r="AU1000" s="139"/>
      <c r="AV1000" s="139"/>
      <c r="AW1000" s="139"/>
      <c r="AX1000" s="139"/>
      <c r="AY1000" s="139"/>
      <c r="AZ1000" s="139"/>
      <c r="BA1000" s="139"/>
      <c r="BB1000" s="139"/>
      <c r="BC1000" s="139"/>
      <c r="BD1000" s="139"/>
      <c r="BE1000" s="139"/>
      <c r="BF1000" s="139"/>
      <c r="BG1000" s="139"/>
      <c r="BH1000" s="139"/>
      <c r="BI1000" s="139"/>
      <c r="BJ1000" s="139"/>
      <c r="BK1000" s="139"/>
      <c r="BL1000" s="139"/>
      <c r="BM1000" s="139"/>
      <c r="BN1000" s="139"/>
      <c r="BO1000" s="139"/>
      <c r="BP1000" s="139"/>
      <c r="BQ1000" s="139"/>
      <c r="BR1000" s="139"/>
      <c r="BS1000" s="139"/>
      <c r="BT1000" s="139"/>
      <c r="BU1000" s="139"/>
      <c r="BV1000" s="139"/>
      <c r="BW1000" s="139"/>
      <c r="BX1000" s="139"/>
      <c r="BY1000" s="139"/>
      <c r="BZ1000" s="139"/>
      <c r="CA1000" s="139"/>
      <c r="CB1000" s="139"/>
      <c r="CC1000" s="139"/>
      <c r="CD1000" s="139"/>
    </row>
    <row r="1001" spans="2:82" s="143" customFormat="1" x14ac:dyDescent="0.2">
      <c r="B1001" s="139"/>
      <c r="C1001" s="139"/>
      <c r="D1001" s="139"/>
      <c r="E1001" s="139"/>
      <c r="F1001" s="139"/>
      <c r="G1001" s="139"/>
      <c r="H1001" s="139"/>
      <c r="I1001" s="139"/>
      <c r="J1001" s="139"/>
      <c r="K1001" s="139"/>
      <c r="L1001" s="139"/>
      <c r="M1001" s="139"/>
      <c r="N1001" s="139"/>
      <c r="O1001" s="139"/>
      <c r="P1001" s="139"/>
      <c r="Q1001" s="139"/>
      <c r="R1001" s="139"/>
      <c r="S1001" s="139"/>
      <c r="T1001" s="139"/>
      <c r="U1001" s="139"/>
      <c r="V1001" s="139"/>
      <c r="W1001" s="139"/>
      <c r="X1001" s="139"/>
      <c r="Y1001" s="139"/>
      <c r="Z1001" s="139"/>
      <c r="AA1001" s="139"/>
      <c r="AB1001" s="139"/>
      <c r="AC1001" s="139"/>
      <c r="AD1001" s="139"/>
      <c r="AE1001" s="139"/>
      <c r="AF1001" s="139"/>
      <c r="AG1001" s="139"/>
      <c r="AH1001" s="139"/>
      <c r="AI1001" s="139"/>
      <c r="AJ1001" s="139"/>
      <c r="AK1001" s="139"/>
      <c r="AL1001" s="139"/>
      <c r="AM1001" s="139"/>
      <c r="AN1001" s="139"/>
      <c r="AO1001" s="139"/>
      <c r="AP1001" s="139"/>
      <c r="AQ1001" s="139"/>
      <c r="AR1001" s="139"/>
      <c r="AS1001" s="139"/>
      <c r="AT1001" s="139"/>
      <c r="AU1001" s="139"/>
      <c r="AV1001" s="139"/>
      <c r="AW1001" s="139"/>
      <c r="AX1001" s="139"/>
      <c r="AY1001" s="139"/>
      <c r="AZ1001" s="139"/>
      <c r="BA1001" s="139"/>
      <c r="BB1001" s="139"/>
      <c r="BC1001" s="139"/>
      <c r="BD1001" s="139"/>
      <c r="BE1001" s="139"/>
      <c r="BF1001" s="139"/>
      <c r="BG1001" s="139"/>
      <c r="BH1001" s="139"/>
      <c r="BI1001" s="139"/>
      <c r="BJ1001" s="139"/>
      <c r="BK1001" s="139"/>
      <c r="BL1001" s="139"/>
      <c r="BM1001" s="139"/>
      <c r="BN1001" s="139"/>
      <c r="BO1001" s="139"/>
      <c r="BP1001" s="139"/>
      <c r="BQ1001" s="139"/>
      <c r="BR1001" s="139"/>
      <c r="BS1001" s="139"/>
      <c r="BT1001" s="139"/>
      <c r="BU1001" s="139"/>
      <c r="BV1001" s="139"/>
      <c r="BW1001" s="139"/>
      <c r="BX1001" s="139"/>
      <c r="BY1001" s="139"/>
      <c r="BZ1001" s="139"/>
      <c r="CA1001" s="139"/>
      <c r="CB1001" s="139"/>
      <c r="CC1001" s="139"/>
      <c r="CD1001" s="139"/>
    </row>
    <row r="1002" spans="2:82" s="143" customFormat="1" x14ac:dyDescent="0.2">
      <c r="B1002" s="139"/>
      <c r="C1002" s="139"/>
      <c r="D1002" s="139"/>
      <c r="E1002" s="139"/>
      <c r="F1002" s="139"/>
      <c r="G1002" s="139"/>
      <c r="H1002" s="139"/>
      <c r="I1002" s="139"/>
      <c r="J1002" s="139"/>
      <c r="K1002" s="139"/>
      <c r="L1002" s="139"/>
      <c r="M1002" s="139"/>
      <c r="N1002" s="139"/>
      <c r="O1002" s="139"/>
      <c r="P1002" s="139"/>
      <c r="Q1002" s="139"/>
      <c r="R1002" s="139"/>
      <c r="S1002" s="139"/>
      <c r="T1002" s="139"/>
      <c r="U1002" s="139"/>
      <c r="V1002" s="139"/>
      <c r="W1002" s="139"/>
      <c r="X1002" s="139"/>
      <c r="Y1002" s="139"/>
      <c r="Z1002" s="139"/>
      <c r="AA1002" s="139"/>
      <c r="AB1002" s="139"/>
      <c r="AC1002" s="139"/>
      <c r="AD1002" s="139"/>
      <c r="AE1002" s="139"/>
      <c r="AF1002" s="139"/>
      <c r="AG1002" s="139"/>
      <c r="AH1002" s="139"/>
      <c r="AI1002" s="139"/>
      <c r="AJ1002" s="139"/>
      <c r="AK1002" s="139"/>
      <c r="AL1002" s="139"/>
      <c r="AM1002" s="139"/>
      <c r="AN1002" s="139"/>
      <c r="AO1002" s="139"/>
      <c r="AP1002" s="139"/>
      <c r="AQ1002" s="139"/>
      <c r="AR1002" s="139"/>
      <c r="AS1002" s="139"/>
      <c r="AT1002" s="139"/>
      <c r="AU1002" s="139"/>
      <c r="AV1002" s="139"/>
      <c r="AW1002" s="139"/>
      <c r="AX1002" s="139"/>
      <c r="AY1002" s="139"/>
      <c r="AZ1002" s="139"/>
      <c r="BA1002" s="139"/>
      <c r="BB1002" s="139"/>
      <c r="BC1002" s="139"/>
      <c r="BD1002" s="139"/>
      <c r="BE1002" s="139"/>
      <c r="BF1002" s="139"/>
      <c r="BG1002" s="139"/>
      <c r="BH1002" s="139"/>
      <c r="BI1002" s="139"/>
      <c r="BJ1002" s="139"/>
      <c r="BK1002" s="139"/>
      <c r="BL1002" s="139"/>
      <c r="BM1002" s="139"/>
      <c r="BN1002" s="139"/>
      <c r="BO1002" s="139"/>
      <c r="BP1002" s="139"/>
      <c r="BQ1002" s="139"/>
      <c r="BR1002" s="139"/>
      <c r="BS1002" s="139"/>
      <c r="BT1002" s="139"/>
      <c r="BU1002" s="139"/>
      <c r="BV1002" s="139"/>
      <c r="BW1002" s="139"/>
      <c r="BX1002" s="139"/>
      <c r="BY1002" s="139"/>
      <c r="BZ1002" s="139"/>
      <c r="CA1002" s="139"/>
      <c r="CB1002" s="139"/>
      <c r="CC1002" s="139"/>
      <c r="CD1002" s="139"/>
    </row>
    <row r="1003" spans="2:82" s="143" customFormat="1" x14ac:dyDescent="0.2">
      <c r="B1003" s="139"/>
      <c r="C1003" s="139"/>
      <c r="D1003" s="139"/>
      <c r="E1003" s="139"/>
      <c r="F1003" s="139"/>
      <c r="G1003" s="139"/>
      <c r="H1003" s="139"/>
      <c r="I1003" s="139"/>
      <c r="J1003" s="139"/>
      <c r="K1003" s="139"/>
      <c r="L1003" s="139"/>
      <c r="M1003" s="139"/>
      <c r="N1003" s="139"/>
      <c r="O1003" s="139"/>
      <c r="P1003" s="139"/>
      <c r="Q1003" s="139"/>
      <c r="R1003" s="139"/>
      <c r="S1003" s="139"/>
      <c r="T1003" s="139"/>
      <c r="U1003" s="139"/>
      <c r="V1003" s="139"/>
      <c r="W1003" s="139"/>
      <c r="X1003" s="139"/>
      <c r="Y1003" s="139"/>
      <c r="Z1003" s="139"/>
      <c r="AA1003" s="139"/>
      <c r="AB1003" s="139"/>
      <c r="AC1003" s="139"/>
      <c r="AD1003" s="139"/>
      <c r="AE1003" s="139"/>
      <c r="AF1003" s="139"/>
      <c r="AG1003" s="139"/>
      <c r="AH1003" s="139"/>
      <c r="AI1003" s="139"/>
      <c r="AJ1003" s="139"/>
      <c r="AK1003" s="139"/>
      <c r="AL1003" s="139"/>
      <c r="AM1003" s="139"/>
      <c r="AN1003" s="139"/>
      <c r="AO1003" s="139"/>
      <c r="AP1003" s="139"/>
      <c r="AQ1003" s="139"/>
      <c r="AR1003" s="139"/>
      <c r="AS1003" s="139"/>
      <c r="AT1003" s="139"/>
      <c r="AU1003" s="139"/>
      <c r="AV1003" s="139"/>
      <c r="AW1003" s="139"/>
      <c r="AX1003" s="139"/>
      <c r="AY1003" s="139"/>
      <c r="AZ1003" s="139"/>
      <c r="BA1003" s="139"/>
      <c r="BB1003" s="139"/>
      <c r="BC1003" s="139"/>
      <c r="BD1003" s="139"/>
      <c r="BE1003" s="139"/>
      <c r="BF1003" s="139"/>
      <c r="BG1003" s="139"/>
      <c r="BH1003" s="139"/>
      <c r="BI1003" s="139"/>
      <c r="BJ1003" s="139"/>
      <c r="BK1003" s="139"/>
      <c r="BL1003" s="139"/>
      <c r="BM1003" s="139"/>
      <c r="BN1003" s="139"/>
      <c r="BO1003" s="139"/>
      <c r="BP1003" s="139"/>
      <c r="BQ1003" s="139"/>
      <c r="BR1003" s="139"/>
      <c r="BS1003" s="139"/>
      <c r="BT1003" s="139"/>
      <c r="BU1003" s="139"/>
      <c r="BV1003" s="139"/>
      <c r="BW1003" s="139"/>
      <c r="BX1003" s="139"/>
      <c r="BY1003" s="139"/>
      <c r="BZ1003" s="139"/>
      <c r="CA1003" s="139"/>
      <c r="CB1003" s="139"/>
      <c r="CC1003" s="139"/>
      <c r="CD1003" s="139"/>
    </row>
    <row r="1004" spans="2:82" s="143" customFormat="1" x14ac:dyDescent="0.2">
      <c r="B1004" s="139"/>
      <c r="C1004" s="139"/>
      <c r="D1004" s="139"/>
      <c r="E1004" s="139"/>
      <c r="F1004" s="139"/>
      <c r="G1004" s="139"/>
      <c r="H1004" s="139"/>
      <c r="I1004" s="139"/>
      <c r="J1004" s="139"/>
      <c r="K1004" s="139"/>
      <c r="L1004" s="139"/>
      <c r="M1004" s="139"/>
      <c r="N1004" s="139"/>
      <c r="O1004" s="139"/>
      <c r="P1004" s="139"/>
      <c r="Q1004" s="139"/>
      <c r="R1004" s="139"/>
      <c r="S1004" s="139"/>
      <c r="T1004" s="139"/>
      <c r="U1004" s="139"/>
      <c r="V1004" s="139"/>
      <c r="W1004" s="139"/>
      <c r="X1004" s="139"/>
      <c r="Y1004" s="139"/>
      <c r="Z1004" s="139"/>
      <c r="AA1004" s="139"/>
      <c r="AB1004" s="139"/>
      <c r="AC1004" s="139"/>
      <c r="AD1004" s="139"/>
      <c r="AE1004" s="139"/>
      <c r="AF1004" s="139"/>
      <c r="AG1004" s="139"/>
      <c r="AH1004" s="139"/>
      <c r="AI1004" s="139"/>
      <c r="AJ1004" s="139"/>
      <c r="AK1004" s="139"/>
      <c r="AL1004" s="139"/>
      <c r="AM1004" s="139"/>
      <c r="AN1004" s="139"/>
      <c r="AO1004" s="139"/>
      <c r="AP1004" s="139"/>
      <c r="AQ1004" s="139"/>
      <c r="AR1004" s="139"/>
      <c r="AS1004" s="139"/>
      <c r="AT1004" s="139"/>
      <c r="AU1004" s="139"/>
      <c r="AV1004" s="139"/>
      <c r="AW1004" s="139"/>
      <c r="AX1004" s="139"/>
      <c r="AY1004" s="139"/>
      <c r="AZ1004" s="139"/>
      <c r="BA1004" s="139"/>
      <c r="BB1004" s="139"/>
      <c r="BC1004" s="139"/>
      <c r="BD1004" s="139"/>
      <c r="BE1004" s="139"/>
      <c r="BF1004" s="139"/>
      <c r="BG1004" s="139"/>
      <c r="BH1004" s="139"/>
      <c r="BI1004" s="139"/>
      <c r="BJ1004" s="139"/>
      <c r="BK1004" s="139"/>
      <c r="BL1004" s="139"/>
      <c r="BM1004" s="139"/>
      <c r="BN1004" s="139"/>
      <c r="BO1004" s="139"/>
      <c r="BP1004" s="139"/>
      <c r="BQ1004" s="139"/>
      <c r="BR1004" s="139"/>
      <c r="BS1004" s="139"/>
      <c r="BT1004" s="139"/>
      <c r="BU1004" s="139"/>
      <c r="BV1004" s="139"/>
      <c r="BW1004" s="139"/>
      <c r="BX1004" s="139"/>
      <c r="BY1004" s="139"/>
      <c r="BZ1004" s="139"/>
      <c r="CA1004" s="139"/>
      <c r="CB1004" s="139"/>
      <c r="CC1004" s="139"/>
      <c r="CD1004" s="139"/>
    </row>
    <row r="1005" spans="2:82" s="143" customFormat="1" x14ac:dyDescent="0.2">
      <c r="B1005" s="139"/>
      <c r="C1005" s="139"/>
      <c r="D1005" s="139"/>
      <c r="E1005" s="139"/>
      <c r="F1005" s="139"/>
      <c r="G1005" s="139"/>
      <c r="H1005" s="139"/>
      <c r="I1005" s="139"/>
      <c r="J1005" s="139"/>
      <c r="K1005" s="139"/>
      <c r="L1005" s="139"/>
      <c r="M1005" s="139"/>
      <c r="N1005" s="139"/>
      <c r="O1005" s="139"/>
      <c r="P1005" s="139"/>
      <c r="Q1005" s="139"/>
      <c r="R1005" s="139"/>
      <c r="S1005" s="139"/>
      <c r="T1005" s="139"/>
      <c r="U1005" s="139"/>
      <c r="V1005" s="139"/>
      <c r="W1005" s="139"/>
      <c r="X1005" s="139"/>
      <c r="Y1005" s="139"/>
      <c r="Z1005" s="139"/>
      <c r="AA1005" s="139"/>
      <c r="AB1005" s="139"/>
      <c r="AC1005" s="139"/>
      <c r="AD1005" s="139"/>
      <c r="AE1005" s="139"/>
      <c r="AF1005" s="139"/>
      <c r="AG1005" s="139"/>
      <c r="AH1005" s="139"/>
      <c r="AI1005" s="139"/>
      <c r="AJ1005" s="139"/>
      <c r="AK1005" s="139"/>
      <c r="AL1005" s="139"/>
      <c r="AM1005" s="139"/>
      <c r="AN1005" s="139"/>
      <c r="AO1005" s="139"/>
      <c r="AP1005" s="139"/>
      <c r="AQ1005" s="139"/>
      <c r="AR1005" s="139"/>
      <c r="AS1005" s="139"/>
      <c r="AT1005" s="139"/>
      <c r="AU1005" s="139"/>
      <c r="AV1005" s="139"/>
      <c r="AW1005" s="139"/>
      <c r="AX1005" s="139"/>
      <c r="AY1005" s="139"/>
      <c r="AZ1005" s="139"/>
      <c r="BA1005" s="139"/>
      <c r="BB1005" s="139"/>
      <c r="BC1005" s="139"/>
      <c r="BD1005" s="139"/>
      <c r="BE1005" s="139"/>
      <c r="BF1005" s="139"/>
      <c r="BG1005" s="139"/>
      <c r="BH1005" s="139"/>
      <c r="BI1005" s="139"/>
      <c r="BJ1005" s="139"/>
      <c r="BK1005" s="139"/>
      <c r="BL1005" s="139"/>
      <c r="BM1005" s="139"/>
      <c r="BN1005" s="139"/>
      <c r="BO1005" s="139"/>
      <c r="BP1005" s="139"/>
      <c r="BQ1005" s="139"/>
      <c r="BR1005" s="139"/>
      <c r="BS1005" s="139"/>
      <c r="BT1005" s="139"/>
      <c r="BU1005" s="139"/>
      <c r="BV1005" s="139"/>
      <c r="BW1005" s="139"/>
      <c r="BX1005" s="139"/>
      <c r="BY1005" s="139"/>
      <c r="BZ1005" s="139"/>
      <c r="CA1005" s="139"/>
      <c r="CB1005" s="139"/>
      <c r="CC1005" s="139"/>
      <c r="CD1005" s="139"/>
    </row>
    <row r="1006" spans="2:82" s="143" customFormat="1" x14ac:dyDescent="0.2">
      <c r="B1006" s="139"/>
      <c r="C1006" s="139"/>
      <c r="D1006" s="139"/>
      <c r="E1006" s="139"/>
      <c r="F1006" s="139"/>
      <c r="G1006" s="139"/>
      <c r="H1006" s="139"/>
      <c r="I1006" s="139"/>
      <c r="J1006" s="139"/>
      <c r="K1006" s="139"/>
      <c r="L1006" s="139"/>
      <c r="M1006" s="139"/>
      <c r="N1006" s="139"/>
      <c r="O1006" s="139"/>
      <c r="P1006" s="139"/>
      <c r="Q1006" s="139"/>
      <c r="R1006" s="139"/>
      <c r="S1006" s="139"/>
      <c r="T1006" s="139"/>
      <c r="U1006" s="139"/>
      <c r="V1006" s="139"/>
      <c r="W1006" s="139"/>
      <c r="X1006" s="139"/>
      <c r="Y1006" s="139"/>
      <c r="Z1006" s="139"/>
      <c r="AA1006" s="139"/>
      <c r="AB1006" s="139"/>
      <c r="AC1006" s="139"/>
      <c r="AD1006" s="139"/>
      <c r="AE1006" s="139"/>
      <c r="AF1006" s="139"/>
      <c r="AG1006" s="139"/>
      <c r="AH1006" s="139"/>
      <c r="AI1006" s="139"/>
      <c r="AJ1006" s="139"/>
      <c r="AK1006" s="139"/>
      <c r="AL1006" s="139"/>
      <c r="AM1006" s="139"/>
      <c r="AN1006" s="139"/>
      <c r="AO1006" s="139"/>
      <c r="AP1006" s="139"/>
      <c r="AQ1006" s="139"/>
      <c r="AR1006" s="139"/>
      <c r="AS1006" s="139"/>
      <c r="AT1006" s="139"/>
      <c r="AU1006" s="139"/>
      <c r="AV1006" s="139"/>
      <c r="AW1006" s="139"/>
      <c r="AX1006" s="139"/>
      <c r="AY1006" s="139"/>
      <c r="AZ1006" s="139"/>
      <c r="BA1006" s="139"/>
      <c r="BB1006" s="139"/>
      <c r="BC1006" s="139"/>
      <c r="BD1006" s="139"/>
      <c r="BE1006" s="139"/>
      <c r="BF1006" s="139"/>
      <c r="BG1006" s="139"/>
      <c r="BH1006" s="139"/>
      <c r="BI1006" s="139"/>
      <c r="BJ1006" s="139"/>
      <c r="BK1006" s="139"/>
      <c r="BL1006" s="139"/>
      <c r="BM1006" s="139"/>
      <c r="BN1006" s="139"/>
      <c r="BO1006" s="139"/>
      <c r="BP1006" s="139"/>
      <c r="BQ1006" s="139"/>
      <c r="BR1006" s="139"/>
      <c r="BS1006" s="139"/>
      <c r="BT1006" s="139"/>
      <c r="BU1006" s="139"/>
      <c r="BV1006" s="139"/>
      <c r="BW1006" s="139"/>
      <c r="BX1006" s="139"/>
      <c r="BY1006" s="139"/>
      <c r="BZ1006" s="139"/>
      <c r="CA1006" s="139"/>
      <c r="CB1006" s="139"/>
      <c r="CC1006" s="139"/>
      <c r="CD1006" s="139"/>
    </row>
    <row r="1007" spans="2:82" s="143" customFormat="1" x14ac:dyDescent="0.2">
      <c r="B1007" s="139"/>
      <c r="C1007" s="139"/>
      <c r="D1007" s="139"/>
      <c r="E1007" s="139"/>
      <c r="F1007" s="139"/>
      <c r="G1007" s="139"/>
      <c r="H1007" s="139"/>
      <c r="I1007" s="139"/>
      <c r="J1007" s="139"/>
      <c r="K1007" s="139"/>
      <c r="L1007" s="139"/>
      <c r="M1007" s="139"/>
      <c r="N1007" s="139"/>
      <c r="O1007" s="139"/>
      <c r="P1007" s="139"/>
      <c r="Q1007" s="139"/>
      <c r="R1007" s="139"/>
      <c r="S1007" s="139"/>
      <c r="T1007" s="139"/>
      <c r="U1007" s="139"/>
      <c r="V1007" s="139"/>
      <c r="W1007" s="139"/>
      <c r="X1007" s="139"/>
      <c r="Y1007" s="139"/>
      <c r="Z1007" s="139"/>
      <c r="AA1007" s="139"/>
      <c r="AB1007" s="139"/>
      <c r="AC1007" s="139"/>
      <c r="AD1007" s="139"/>
      <c r="AE1007" s="139"/>
      <c r="AF1007" s="139"/>
      <c r="AG1007" s="139"/>
      <c r="AH1007" s="139"/>
      <c r="AI1007" s="139"/>
      <c r="AJ1007" s="139"/>
      <c r="AK1007" s="139"/>
      <c r="AL1007" s="139"/>
      <c r="AM1007" s="139"/>
      <c r="AN1007" s="139"/>
      <c r="AO1007" s="139"/>
      <c r="AP1007" s="139"/>
      <c r="AQ1007" s="139"/>
      <c r="AR1007" s="139"/>
      <c r="AS1007" s="139"/>
      <c r="AT1007" s="139"/>
      <c r="AU1007" s="139"/>
      <c r="AV1007" s="139"/>
      <c r="AW1007" s="139"/>
      <c r="AX1007" s="139"/>
      <c r="AY1007" s="139"/>
      <c r="AZ1007" s="139"/>
      <c r="BA1007" s="139"/>
      <c r="BB1007" s="139"/>
      <c r="BC1007" s="139"/>
      <c r="BD1007" s="139"/>
      <c r="BE1007" s="139"/>
      <c r="BF1007" s="139"/>
      <c r="BG1007" s="139"/>
      <c r="BH1007" s="139"/>
      <c r="BI1007" s="139"/>
      <c r="BJ1007" s="139"/>
      <c r="BK1007" s="139"/>
      <c r="BL1007" s="139"/>
      <c r="BM1007" s="139"/>
      <c r="BN1007" s="139"/>
      <c r="BO1007" s="139"/>
      <c r="BP1007" s="139"/>
      <c r="BQ1007" s="139"/>
      <c r="BR1007" s="139"/>
      <c r="BS1007" s="139"/>
      <c r="BT1007" s="139"/>
      <c r="BU1007" s="139"/>
      <c r="BV1007" s="139"/>
      <c r="BW1007" s="139"/>
      <c r="BX1007" s="139"/>
      <c r="BY1007" s="139"/>
      <c r="BZ1007" s="139"/>
      <c r="CA1007" s="139"/>
      <c r="CB1007" s="139"/>
      <c r="CC1007" s="139"/>
      <c r="CD1007" s="139"/>
    </row>
    <row r="1008" spans="2:82" s="143" customFormat="1" x14ac:dyDescent="0.2">
      <c r="B1008" s="139"/>
      <c r="C1008" s="139"/>
      <c r="D1008" s="139"/>
      <c r="E1008" s="139"/>
      <c r="F1008" s="139"/>
      <c r="G1008" s="139"/>
      <c r="H1008" s="139"/>
      <c r="I1008" s="139"/>
      <c r="J1008" s="139"/>
      <c r="K1008" s="139"/>
      <c r="L1008" s="139"/>
      <c r="M1008" s="139"/>
      <c r="N1008" s="139"/>
      <c r="O1008" s="139"/>
      <c r="P1008" s="139"/>
      <c r="Q1008" s="139"/>
      <c r="R1008" s="139"/>
      <c r="S1008" s="139"/>
      <c r="T1008" s="139"/>
      <c r="U1008" s="139"/>
      <c r="V1008" s="139"/>
      <c r="W1008" s="139"/>
      <c r="X1008" s="139"/>
      <c r="Y1008" s="139"/>
      <c r="Z1008" s="139"/>
      <c r="AA1008" s="139"/>
      <c r="AB1008" s="139"/>
      <c r="AC1008" s="139"/>
      <c r="AD1008" s="139"/>
      <c r="AE1008" s="139"/>
      <c r="AF1008" s="139"/>
      <c r="AG1008" s="139"/>
      <c r="AH1008" s="139"/>
      <c r="AI1008" s="139"/>
      <c r="AJ1008" s="139"/>
      <c r="AK1008" s="139"/>
      <c r="AL1008" s="139"/>
      <c r="AM1008" s="139"/>
      <c r="AN1008" s="139"/>
      <c r="AO1008" s="139"/>
      <c r="AP1008" s="139"/>
      <c r="AQ1008" s="139"/>
      <c r="AR1008" s="139"/>
      <c r="AS1008" s="139"/>
      <c r="AT1008" s="139"/>
      <c r="AU1008" s="139"/>
      <c r="AV1008" s="139"/>
      <c r="AW1008" s="139"/>
      <c r="AX1008" s="139"/>
      <c r="AY1008" s="139"/>
      <c r="AZ1008" s="139"/>
      <c r="BA1008" s="139"/>
      <c r="BB1008" s="139"/>
      <c r="BC1008" s="139"/>
      <c r="BD1008" s="139"/>
      <c r="BE1008" s="139"/>
      <c r="BF1008" s="139"/>
      <c r="BG1008" s="139"/>
      <c r="BH1008" s="139"/>
      <c r="BI1008" s="139"/>
      <c r="BJ1008" s="139"/>
      <c r="BK1008" s="139"/>
      <c r="BL1008" s="139"/>
      <c r="BM1008" s="139"/>
      <c r="BN1008" s="139"/>
      <c r="BO1008" s="139"/>
      <c r="BP1008" s="139"/>
      <c r="BQ1008" s="139"/>
      <c r="BR1008" s="139"/>
      <c r="BS1008" s="139"/>
      <c r="BT1008" s="139"/>
      <c r="BU1008" s="139"/>
      <c r="BV1008" s="139"/>
      <c r="BW1008" s="139"/>
      <c r="BX1008" s="139"/>
      <c r="BY1008" s="139"/>
      <c r="BZ1008" s="139"/>
      <c r="CA1008" s="139"/>
      <c r="CB1008" s="139"/>
      <c r="CC1008" s="139"/>
      <c r="CD1008" s="139"/>
    </row>
    <row r="1009" spans="2:82" s="143" customFormat="1" x14ac:dyDescent="0.2">
      <c r="B1009" s="139"/>
      <c r="C1009" s="139"/>
      <c r="D1009" s="139"/>
      <c r="E1009" s="139"/>
      <c r="F1009" s="139"/>
      <c r="G1009" s="139"/>
      <c r="H1009" s="139"/>
      <c r="I1009" s="139"/>
      <c r="J1009" s="139"/>
      <c r="K1009" s="139"/>
      <c r="L1009" s="139"/>
      <c r="M1009" s="139"/>
      <c r="N1009" s="139"/>
      <c r="O1009" s="139"/>
      <c r="P1009" s="139"/>
      <c r="Q1009" s="139"/>
      <c r="R1009" s="139"/>
      <c r="S1009" s="139"/>
      <c r="T1009" s="139"/>
      <c r="U1009" s="139"/>
      <c r="V1009" s="139"/>
      <c r="W1009" s="139"/>
      <c r="X1009" s="139"/>
      <c r="Y1009" s="139"/>
      <c r="Z1009" s="139"/>
      <c r="AA1009" s="139"/>
      <c r="AB1009" s="139"/>
      <c r="AC1009" s="139"/>
      <c r="AD1009" s="139"/>
      <c r="AE1009" s="139"/>
      <c r="AF1009" s="139"/>
      <c r="AG1009" s="139"/>
      <c r="AH1009" s="139"/>
      <c r="AI1009" s="139"/>
      <c r="AJ1009" s="139"/>
      <c r="AK1009" s="139"/>
      <c r="AL1009" s="139"/>
      <c r="AM1009" s="139"/>
      <c r="AN1009" s="139"/>
      <c r="AO1009" s="139"/>
      <c r="AP1009" s="139"/>
      <c r="AQ1009" s="139"/>
      <c r="AR1009" s="139"/>
      <c r="AS1009" s="139"/>
      <c r="AT1009" s="139"/>
      <c r="AU1009" s="139"/>
      <c r="AV1009" s="139"/>
      <c r="AW1009" s="139"/>
      <c r="AX1009" s="139"/>
      <c r="AY1009" s="139"/>
      <c r="AZ1009" s="139"/>
      <c r="BA1009" s="139"/>
      <c r="BB1009" s="139"/>
      <c r="BC1009" s="139"/>
      <c r="BD1009" s="139"/>
      <c r="BE1009" s="139"/>
      <c r="BF1009" s="139"/>
      <c r="BG1009" s="139"/>
      <c r="BH1009" s="139"/>
      <c r="BI1009" s="139"/>
      <c r="BJ1009" s="139"/>
      <c r="BK1009" s="139"/>
      <c r="BL1009" s="139"/>
      <c r="BM1009" s="139"/>
      <c r="BN1009" s="139"/>
      <c r="BO1009" s="139"/>
      <c r="BP1009" s="139"/>
      <c r="BQ1009" s="139"/>
      <c r="BR1009" s="139"/>
      <c r="BS1009" s="139"/>
      <c r="BT1009" s="139"/>
      <c r="BU1009" s="139"/>
      <c r="BV1009" s="139"/>
      <c r="BW1009" s="139"/>
      <c r="BX1009" s="139"/>
      <c r="BY1009" s="139"/>
      <c r="BZ1009" s="139"/>
      <c r="CA1009" s="139"/>
      <c r="CB1009" s="139"/>
      <c r="CC1009" s="139"/>
      <c r="CD1009" s="139"/>
    </row>
    <row r="1010" spans="2:82" s="143" customFormat="1" x14ac:dyDescent="0.2">
      <c r="B1010" s="139"/>
      <c r="C1010" s="139"/>
      <c r="D1010" s="139"/>
      <c r="E1010" s="139"/>
      <c r="F1010" s="139"/>
      <c r="G1010" s="139"/>
      <c r="H1010" s="139"/>
      <c r="I1010" s="139"/>
      <c r="J1010" s="139"/>
      <c r="K1010" s="139"/>
      <c r="L1010" s="139"/>
      <c r="M1010" s="139"/>
      <c r="N1010" s="139"/>
      <c r="O1010" s="139"/>
      <c r="P1010" s="139"/>
      <c r="Q1010" s="139"/>
      <c r="R1010" s="139"/>
      <c r="S1010" s="139"/>
      <c r="T1010" s="139"/>
      <c r="U1010" s="139"/>
      <c r="V1010" s="139"/>
      <c r="W1010" s="139"/>
      <c r="X1010" s="139"/>
      <c r="Y1010" s="139"/>
      <c r="Z1010" s="139"/>
      <c r="AA1010" s="139"/>
      <c r="AB1010" s="139"/>
      <c r="AC1010" s="139"/>
      <c r="AD1010" s="139"/>
      <c r="AE1010" s="139"/>
      <c r="AF1010" s="139"/>
      <c r="AG1010" s="139"/>
      <c r="AH1010" s="139"/>
      <c r="AI1010" s="139"/>
      <c r="AJ1010" s="139"/>
      <c r="AK1010" s="139"/>
      <c r="AL1010" s="139"/>
      <c r="AM1010" s="139"/>
      <c r="AN1010" s="139"/>
      <c r="AO1010" s="139"/>
      <c r="AP1010" s="139"/>
      <c r="AQ1010" s="139"/>
      <c r="AR1010" s="139"/>
      <c r="AS1010" s="139"/>
      <c r="AT1010" s="139"/>
      <c r="AU1010" s="139"/>
      <c r="AV1010" s="139"/>
      <c r="AW1010" s="139"/>
      <c r="AX1010" s="139"/>
      <c r="AY1010" s="139"/>
      <c r="AZ1010" s="139"/>
      <c r="BA1010" s="139"/>
      <c r="BB1010" s="139"/>
      <c r="BC1010" s="139"/>
      <c r="BD1010" s="139"/>
      <c r="BE1010" s="139"/>
      <c r="BF1010" s="139"/>
      <c r="BG1010" s="139"/>
      <c r="BH1010" s="139"/>
      <c r="BI1010" s="139"/>
      <c r="BJ1010" s="139"/>
      <c r="BK1010" s="139"/>
      <c r="BL1010" s="139"/>
      <c r="BM1010" s="139"/>
      <c r="BN1010" s="139"/>
      <c r="BO1010" s="139"/>
      <c r="BP1010" s="139"/>
      <c r="BQ1010" s="139"/>
      <c r="BR1010" s="139"/>
      <c r="BS1010" s="139"/>
      <c r="BT1010" s="139"/>
      <c r="BU1010" s="139"/>
      <c r="BV1010" s="139"/>
      <c r="BW1010" s="139"/>
      <c r="BX1010" s="139"/>
      <c r="BY1010" s="139"/>
      <c r="BZ1010" s="139"/>
      <c r="CA1010" s="139"/>
      <c r="CB1010" s="139"/>
      <c r="CC1010" s="139"/>
      <c r="CD1010" s="139"/>
    </row>
    <row r="1011" spans="2:82" s="143" customFormat="1" x14ac:dyDescent="0.2">
      <c r="B1011" s="139"/>
      <c r="C1011" s="139"/>
      <c r="D1011" s="139"/>
      <c r="E1011" s="139"/>
      <c r="F1011" s="139"/>
      <c r="G1011" s="139"/>
      <c r="H1011" s="139"/>
      <c r="I1011" s="139"/>
      <c r="J1011" s="139"/>
      <c r="K1011" s="139"/>
      <c r="L1011" s="139"/>
      <c r="M1011" s="139"/>
      <c r="N1011" s="139"/>
      <c r="O1011" s="139"/>
      <c r="P1011" s="139"/>
      <c r="Q1011" s="139"/>
      <c r="R1011" s="139"/>
      <c r="S1011" s="139"/>
      <c r="T1011" s="139"/>
      <c r="U1011" s="139"/>
      <c r="V1011" s="139"/>
      <c r="W1011" s="139"/>
      <c r="X1011" s="139"/>
      <c r="Y1011" s="139"/>
      <c r="Z1011" s="139"/>
      <c r="AA1011" s="139"/>
      <c r="AB1011" s="139"/>
      <c r="AC1011" s="139"/>
      <c r="AD1011" s="139"/>
      <c r="AE1011" s="139"/>
      <c r="AF1011" s="139"/>
      <c r="AG1011" s="139"/>
      <c r="AH1011" s="139"/>
      <c r="AI1011" s="139"/>
      <c r="AJ1011" s="139"/>
      <c r="AK1011" s="139"/>
      <c r="AL1011" s="139"/>
      <c r="AM1011" s="139"/>
      <c r="AN1011" s="139"/>
      <c r="AO1011" s="139"/>
      <c r="AP1011" s="139"/>
      <c r="AQ1011" s="139"/>
      <c r="AR1011" s="139"/>
      <c r="AS1011" s="139"/>
      <c r="AT1011" s="139"/>
      <c r="AU1011" s="139"/>
      <c r="AV1011" s="139"/>
      <c r="AW1011" s="139"/>
      <c r="AX1011" s="139"/>
      <c r="AY1011" s="139"/>
      <c r="AZ1011" s="139"/>
      <c r="BA1011" s="139"/>
      <c r="BB1011" s="139"/>
      <c r="BC1011" s="139"/>
      <c r="BD1011" s="139"/>
      <c r="BE1011" s="139"/>
      <c r="BF1011" s="139"/>
      <c r="BG1011" s="139"/>
      <c r="BH1011" s="139"/>
      <c r="BI1011" s="139"/>
      <c r="BJ1011" s="139"/>
      <c r="BK1011" s="139"/>
      <c r="BL1011" s="139"/>
      <c r="BM1011" s="139"/>
      <c r="BN1011" s="139"/>
      <c r="BO1011" s="139"/>
      <c r="BP1011" s="139"/>
      <c r="BQ1011" s="139"/>
      <c r="BR1011" s="139"/>
      <c r="BS1011" s="139"/>
      <c r="BT1011" s="139"/>
      <c r="BU1011" s="139"/>
      <c r="BV1011" s="139"/>
      <c r="BW1011" s="139"/>
      <c r="BX1011" s="139"/>
      <c r="BY1011" s="139"/>
      <c r="BZ1011" s="139"/>
      <c r="CA1011" s="139"/>
      <c r="CB1011" s="139"/>
      <c r="CC1011" s="139"/>
      <c r="CD1011" s="139"/>
    </row>
    <row r="1012" spans="2:82" s="143" customFormat="1" x14ac:dyDescent="0.2">
      <c r="B1012" s="139"/>
      <c r="C1012" s="139"/>
      <c r="D1012" s="139"/>
      <c r="E1012" s="139"/>
      <c r="F1012" s="139"/>
      <c r="G1012" s="139"/>
      <c r="H1012" s="139"/>
      <c r="I1012" s="139"/>
      <c r="J1012" s="139"/>
      <c r="K1012" s="139"/>
      <c r="L1012" s="139"/>
      <c r="M1012" s="139"/>
      <c r="N1012" s="139"/>
      <c r="O1012" s="139"/>
      <c r="P1012" s="139"/>
      <c r="Q1012" s="139"/>
      <c r="R1012" s="139"/>
      <c r="S1012" s="139"/>
      <c r="T1012" s="139"/>
      <c r="U1012" s="139"/>
      <c r="V1012" s="139"/>
      <c r="W1012" s="139"/>
      <c r="X1012" s="139"/>
      <c r="Y1012" s="139"/>
      <c r="Z1012" s="139"/>
      <c r="AA1012" s="139"/>
      <c r="AB1012" s="139"/>
      <c r="AC1012" s="139"/>
      <c r="AD1012" s="139"/>
      <c r="AE1012" s="139"/>
      <c r="AF1012" s="139"/>
      <c r="AG1012" s="139"/>
      <c r="AH1012" s="139"/>
      <c r="AI1012" s="139"/>
      <c r="AJ1012" s="139"/>
      <c r="AK1012" s="139"/>
      <c r="AL1012" s="139"/>
      <c r="AM1012" s="139"/>
      <c r="AN1012" s="139"/>
      <c r="AO1012" s="139"/>
      <c r="AP1012" s="139"/>
      <c r="AQ1012" s="139"/>
      <c r="AR1012" s="139"/>
      <c r="AS1012" s="139"/>
      <c r="AT1012" s="139"/>
      <c r="AU1012" s="139"/>
      <c r="AV1012" s="139"/>
      <c r="AW1012" s="139"/>
      <c r="AX1012" s="139"/>
      <c r="AY1012" s="139"/>
      <c r="AZ1012" s="139"/>
      <c r="BA1012" s="139"/>
      <c r="BB1012" s="139"/>
      <c r="BC1012" s="139"/>
      <c r="BD1012" s="139"/>
      <c r="BE1012" s="139"/>
      <c r="BF1012" s="139"/>
      <c r="BG1012" s="139"/>
      <c r="BH1012" s="139"/>
      <c r="BI1012" s="139"/>
      <c r="BJ1012" s="139"/>
      <c r="BK1012" s="139"/>
      <c r="BL1012" s="139"/>
      <c r="BM1012" s="139"/>
      <c r="BN1012" s="139"/>
      <c r="BO1012" s="139"/>
      <c r="BP1012" s="139"/>
      <c r="BQ1012" s="139"/>
      <c r="BR1012" s="139"/>
      <c r="BS1012" s="139"/>
      <c r="BT1012" s="139"/>
      <c r="BU1012" s="139"/>
      <c r="BV1012" s="139"/>
      <c r="BW1012" s="139"/>
      <c r="BX1012" s="139"/>
      <c r="BY1012" s="139"/>
      <c r="BZ1012" s="139"/>
      <c r="CA1012" s="139"/>
      <c r="CB1012" s="139"/>
      <c r="CC1012" s="139"/>
      <c r="CD1012" s="139"/>
    </row>
    <row r="1013" spans="2:82" s="143" customFormat="1" x14ac:dyDescent="0.2">
      <c r="B1013" s="139"/>
      <c r="C1013" s="139"/>
      <c r="D1013" s="139"/>
      <c r="E1013" s="139"/>
      <c r="F1013" s="139"/>
      <c r="G1013" s="139"/>
      <c r="H1013" s="139"/>
      <c r="I1013" s="139"/>
      <c r="J1013" s="139"/>
      <c r="K1013" s="139"/>
      <c r="L1013" s="139"/>
      <c r="M1013" s="139"/>
      <c r="N1013" s="139"/>
      <c r="O1013" s="139"/>
      <c r="P1013" s="139"/>
      <c r="Q1013" s="139"/>
      <c r="R1013" s="139"/>
      <c r="S1013" s="139"/>
      <c r="T1013" s="139"/>
      <c r="U1013" s="139"/>
      <c r="V1013" s="139"/>
      <c r="W1013" s="139"/>
      <c r="X1013" s="139"/>
      <c r="Y1013" s="139"/>
      <c r="Z1013" s="139"/>
      <c r="AA1013" s="139"/>
      <c r="AB1013" s="139"/>
      <c r="AC1013" s="139"/>
      <c r="AD1013" s="139"/>
      <c r="AE1013" s="139"/>
      <c r="AF1013" s="139"/>
      <c r="AG1013" s="139"/>
      <c r="AH1013" s="139"/>
      <c r="AI1013" s="139"/>
      <c r="AJ1013" s="139"/>
      <c r="AK1013" s="139"/>
      <c r="AL1013" s="139"/>
      <c r="AM1013" s="139"/>
      <c r="AN1013" s="139"/>
      <c r="AO1013" s="139"/>
      <c r="AP1013" s="139"/>
      <c r="AQ1013" s="139"/>
      <c r="AR1013" s="139"/>
      <c r="AS1013" s="139"/>
      <c r="AT1013" s="139"/>
      <c r="AU1013" s="139"/>
      <c r="AV1013" s="139"/>
      <c r="AW1013" s="139"/>
      <c r="AX1013" s="139"/>
      <c r="AY1013" s="139"/>
      <c r="AZ1013" s="139"/>
      <c r="BA1013" s="139"/>
      <c r="BB1013" s="139"/>
      <c r="BC1013" s="139"/>
      <c r="BD1013" s="139"/>
      <c r="BE1013" s="139"/>
      <c r="BF1013" s="139"/>
      <c r="BG1013" s="139"/>
      <c r="BH1013" s="139"/>
      <c r="BI1013" s="139"/>
      <c r="BJ1013" s="139"/>
      <c r="BK1013" s="139"/>
      <c r="BL1013" s="139"/>
      <c r="BM1013" s="139"/>
      <c r="BN1013" s="139"/>
      <c r="BO1013" s="139"/>
      <c r="BP1013" s="139"/>
      <c r="BQ1013" s="139"/>
      <c r="BR1013" s="139"/>
      <c r="BS1013" s="139"/>
      <c r="BT1013" s="139"/>
      <c r="BU1013" s="139"/>
      <c r="BV1013" s="139"/>
      <c r="BW1013" s="139"/>
      <c r="BX1013" s="139"/>
      <c r="BY1013" s="139"/>
      <c r="BZ1013" s="139"/>
      <c r="CA1013" s="139"/>
      <c r="CB1013" s="139"/>
      <c r="CC1013" s="139"/>
      <c r="CD1013" s="139"/>
    </row>
    <row r="1014" spans="2:82" s="143" customFormat="1" x14ac:dyDescent="0.2">
      <c r="B1014" s="139"/>
      <c r="C1014" s="139"/>
      <c r="D1014" s="139"/>
      <c r="E1014" s="139"/>
      <c r="F1014" s="139"/>
      <c r="G1014" s="139"/>
      <c r="H1014" s="139"/>
      <c r="I1014" s="139"/>
      <c r="J1014" s="139"/>
      <c r="K1014" s="139"/>
      <c r="L1014" s="139"/>
      <c r="M1014" s="139"/>
      <c r="N1014" s="139"/>
      <c r="O1014" s="139"/>
      <c r="P1014" s="139"/>
      <c r="Q1014" s="139"/>
      <c r="R1014" s="139"/>
      <c r="S1014" s="139"/>
      <c r="T1014" s="139"/>
      <c r="U1014" s="139"/>
      <c r="V1014" s="139"/>
      <c r="W1014" s="139"/>
      <c r="X1014" s="139"/>
      <c r="Y1014" s="139"/>
      <c r="Z1014" s="139"/>
      <c r="AA1014" s="139"/>
      <c r="AB1014" s="139"/>
      <c r="AC1014" s="139"/>
      <c r="AD1014" s="139"/>
      <c r="AE1014" s="139"/>
      <c r="AF1014" s="139"/>
      <c r="AG1014" s="139"/>
      <c r="AH1014" s="139"/>
      <c r="AI1014" s="139"/>
      <c r="AJ1014" s="139"/>
      <c r="AK1014" s="139"/>
      <c r="AL1014" s="139"/>
      <c r="AM1014" s="139"/>
      <c r="AN1014" s="139"/>
      <c r="AO1014" s="139"/>
      <c r="AP1014" s="139"/>
      <c r="AQ1014" s="139"/>
      <c r="AR1014" s="139"/>
      <c r="AS1014" s="139"/>
      <c r="AT1014" s="139"/>
      <c r="AU1014" s="139"/>
      <c r="AV1014" s="139"/>
      <c r="AW1014" s="139"/>
      <c r="AX1014" s="139"/>
      <c r="AY1014" s="139"/>
      <c r="AZ1014" s="139"/>
      <c r="BA1014" s="139"/>
      <c r="BB1014" s="139"/>
      <c r="BC1014" s="139"/>
      <c r="BD1014" s="139"/>
      <c r="BE1014" s="139"/>
      <c r="BF1014" s="139"/>
      <c r="BG1014" s="139"/>
      <c r="BH1014" s="139"/>
      <c r="BI1014" s="139"/>
      <c r="BJ1014" s="139"/>
      <c r="BK1014" s="139"/>
      <c r="BL1014" s="139"/>
      <c r="BM1014" s="139"/>
      <c r="BN1014" s="139"/>
      <c r="BO1014" s="139"/>
      <c r="BP1014" s="139"/>
      <c r="BQ1014" s="139"/>
      <c r="BR1014" s="139"/>
      <c r="BS1014" s="139"/>
      <c r="BT1014" s="139"/>
      <c r="BU1014" s="139"/>
      <c r="BV1014" s="139"/>
      <c r="BW1014" s="139"/>
      <c r="BX1014" s="139"/>
      <c r="BY1014" s="139"/>
      <c r="BZ1014" s="139"/>
      <c r="CA1014" s="139"/>
      <c r="CB1014" s="139"/>
      <c r="CC1014" s="139"/>
      <c r="CD1014" s="139"/>
    </row>
    <row r="1015" spans="2:82" s="143" customFormat="1" x14ac:dyDescent="0.2">
      <c r="B1015" s="139"/>
      <c r="C1015" s="139"/>
      <c r="D1015" s="139"/>
      <c r="E1015" s="139"/>
      <c r="F1015" s="139"/>
      <c r="G1015" s="139"/>
      <c r="H1015" s="139"/>
      <c r="I1015" s="139"/>
      <c r="J1015" s="139"/>
      <c r="K1015" s="139"/>
      <c r="L1015" s="139"/>
      <c r="M1015" s="139"/>
      <c r="N1015" s="139"/>
      <c r="O1015" s="139"/>
      <c r="P1015" s="139"/>
      <c r="Q1015" s="139"/>
      <c r="R1015" s="139"/>
      <c r="S1015" s="139"/>
      <c r="T1015" s="139"/>
      <c r="U1015" s="139"/>
      <c r="V1015" s="139"/>
      <c r="W1015" s="139"/>
      <c r="X1015" s="139"/>
      <c r="Y1015" s="139"/>
      <c r="Z1015" s="139"/>
      <c r="AA1015" s="139"/>
      <c r="AB1015" s="139"/>
      <c r="AC1015" s="139"/>
      <c r="AD1015" s="139"/>
      <c r="AE1015" s="139"/>
      <c r="AF1015" s="139"/>
      <c r="AG1015" s="139"/>
      <c r="AH1015" s="139"/>
      <c r="AI1015" s="139"/>
      <c r="AJ1015" s="139"/>
      <c r="AK1015" s="139"/>
      <c r="AL1015" s="139"/>
      <c r="AM1015" s="139"/>
      <c r="AN1015" s="139"/>
      <c r="AO1015" s="139"/>
      <c r="AP1015" s="139"/>
      <c r="AQ1015" s="139"/>
      <c r="AR1015" s="139"/>
      <c r="AS1015" s="139"/>
      <c r="AT1015" s="139"/>
      <c r="AU1015" s="139"/>
      <c r="AV1015" s="139"/>
      <c r="AW1015" s="139"/>
      <c r="AX1015" s="139"/>
      <c r="AY1015" s="139"/>
      <c r="AZ1015" s="139"/>
      <c r="BA1015" s="139"/>
      <c r="BB1015" s="139"/>
      <c r="BC1015" s="139"/>
      <c r="BD1015" s="139"/>
      <c r="BE1015" s="139"/>
      <c r="BF1015" s="139"/>
      <c r="BG1015" s="139"/>
      <c r="BH1015" s="139"/>
      <c r="BI1015" s="139"/>
      <c r="BJ1015" s="139"/>
      <c r="BK1015" s="139"/>
      <c r="BL1015" s="139"/>
      <c r="BM1015" s="139"/>
      <c r="BN1015" s="139"/>
      <c r="BO1015" s="139"/>
      <c r="BP1015" s="139"/>
      <c r="BQ1015" s="139"/>
      <c r="BR1015" s="139"/>
      <c r="BS1015" s="139"/>
      <c r="BT1015" s="139"/>
      <c r="BU1015" s="139"/>
      <c r="BV1015" s="139"/>
      <c r="BW1015" s="139"/>
      <c r="BX1015" s="139"/>
      <c r="BY1015" s="139"/>
      <c r="BZ1015" s="139"/>
      <c r="CA1015" s="139"/>
      <c r="CB1015" s="139"/>
      <c r="CC1015" s="139"/>
      <c r="CD1015" s="139"/>
    </row>
    <row r="1016" spans="2:82" s="143" customFormat="1" x14ac:dyDescent="0.2">
      <c r="B1016" s="139"/>
      <c r="C1016" s="139"/>
      <c r="D1016" s="139"/>
      <c r="E1016" s="139"/>
      <c r="F1016" s="139"/>
      <c r="G1016" s="139"/>
      <c r="H1016" s="139"/>
      <c r="I1016" s="139"/>
      <c r="J1016" s="139"/>
      <c r="K1016" s="139"/>
      <c r="L1016" s="139"/>
      <c r="M1016" s="139"/>
      <c r="N1016" s="139"/>
      <c r="O1016" s="139"/>
      <c r="P1016" s="139"/>
      <c r="Q1016" s="139"/>
      <c r="R1016" s="139"/>
      <c r="S1016" s="139"/>
      <c r="T1016" s="139"/>
      <c r="U1016" s="139"/>
      <c r="V1016" s="139"/>
      <c r="W1016" s="139"/>
      <c r="X1016" s="139"/>
      <c r="Y1016" s="139"/>
      <c r="Z1016" s="139"/>
      <c r="AA1016" s="139"/>
      <c r="AB1016" s="139"/>
      <c r="AC1016" s="139"/>
      <c r="AD1016" s="139"/>
      <c r="AE1016" s="139"/>
      <c r="AF1016" s="139"/>
      <c r="AG1016" s="139"/>
      <c r="AH1016" s="139"/>
      <c r="AI1016" s="139"/>
      <c r="AJ1016" s="139"/>
      <c r="AK1016" s="139"/>
      <c r="AL1016" s="139"/>
      <c r="AM1016" s="139"/>
      <c r="AN1016" s="139"/>
      <c r="AO1016" s="139"/>
      <c r="AP1016" s="139"/>
      <c r="AQ1016" s="139"/>
      <c r="AR1016" s="139"/>
      <c r="AS1016" s="139"/>
      <c r="AT1016" s="139"/>
      <c r="AU1016" s="139"/>
      <c r="AV1016" s="139"/>
      <c r="AW1016" s="139"/>
      <c r="AX1016" s="139"/>
      <c r="AY1016" s="139"/>
      <c r="AZ1016" s="139"/>
      <c r="BA1016" s="139"/>
      <c r="BB1016" s="139"/>
      <c r="BC1016" s="139"/>
      <c r="BD1016" s="139"/>
      <c r="BE1016" s="139"/>
      <c r="BF1016" s="139"/>
      <c r="BG1016" s="139"/>
      <c r="BH1016" s="139"/>
      <c r="BI1016" s="139"/>
      <c r="BJ1016" s="139"/>
      <c r="BK1016" s="139"/>
      <c r="BL1016" s="139"/>
      <c r="BM1016" s="139"/>
      <c r="BN1016" s="139"/>
      <c r="BO1016" s="139"/>
      <c r="BP1016" s="139"/>
      <c r="BQ1016" s="139"/>
      <c r="BR1016" s="139"/>
      <c r="BS1016" s="139"/>
      <c r="BT1016" s="139"/>
      <c r="BU1016" s="139"/>
      <c r="BV1016" s="139"/>
      <c r="BW1016" s="139"/>
      <c r="BX1016" s="139"/>
      <c r="BY1016" s="139"/>
      <c r="BZ1016" s="139"/>
      <c r="CA1016" s="139"/>
      <c r="CB1016" s="139"/>
      <c r="CC1016" s="139"/>
      <c r="CD1016" s="139"/>
    </row>
    <row r="1017" spans="2:82" s="143" customFormat="1" x14ac:dyDescent="0.2">
      <c r="B1017" s="139"/>
      <c r="C1017" s="139"/>
      <c r="D1017" s="139"/>
      <c r="E1017" s="139"/>
      <c r="F1017" s="139"/>
      <c r="G1017" s="139"/>
      <c r="H1017" s="139"/>
      <c r="I1017" s="139"/>
      <c r="J1017" s="139"/>
      <c r="K1017" s="139"/>
      <c r="L1017" s="139"/>
      <c r="M1017" s="139"/>
      <c r="N1017" s="139"/>
      <c r="O1017" s="139"/>
      <c r="P1017" s="139"/>
      <c r="Q1017" s="139"/>
      <c r="R1017" s="139"/>
      <c r="S1017" s="139"/>
      <c r="T1017" s="139"/>
      <c r="U1017" s="139"/>
      <c r="V1017" s="139"/>
      <c r="W1017" s="139"/>
      <c r="X1017" s="139"/>
      <c r="Y1017" s="139"/>
      <c r="Z1017" s="139"/>
      <c r="AA1017" s="139"/>
      <c r="AB1017" s="139"/>
      <c r="AC1017" s="139"/>
      <c r="AD1017" s="139"/>
      <c r="AE1017" s="139"/>
      <c r="AF1017" s="139"/>
      <c r="AG1017" s="139"/>
      <c r="AH1017" s="139"/>
      <c r="AI1017" s="139"/>
      <c r="AJ1017" s="139"/>
      <c r="AK1017" s="139"/>
      <c r="AL1017" s="139"/>
      <c r="AM1017" s="139"/>
      <c r="AN1017" s="139"/>
      <c r="AO1017" s="139"/>
      <c r="AP1017" s="139"/>
      <c r="AQ1017" s="139"/>
      <c r="AR1017" s="139"/>
      <c r="AS1017" s="139"/>
      <c r="AT1017" s="139"/>
      <c r="AU1017" s="139"/>
      <c r="AV1017" s="139"/>
      <c r="AW1017" s="139"/>
      <c r="AX1017" s="139"/>
      <c r="AY1017" s="139"/>
      <c r="AZ1017" s="139"/>
      <c r="BA1017" s="139"/>
      <c r="BB1017" s="139"/>
      <c r="BC1017" s="139"/>
      <c r="BD1017" s="139"/>
      <c r="BE1017" s="139"/>
      <c r="BF1017" s="139"/>
      <c r="BG1017" s="139"/>
      <c r="BH1017" s="139"/>
      <c r="BI1017" s="139"/>
      <c r="BJ1017" s="139"/>
      <c r="BK1017" s="139"/>
      <c r="BL1017" s="139"/>
      <c r="BM1017" s="139"/>
      <c r="BN1017" s="139"/>
      <c r="BO1017" s="139"/>
      <c r="BP1017" s="139"/>
      <c r="BQ1017" s="139"/>
      <c r="BR1017" s="139"/>
      <c r="BS1017" s="139"/>
      <c r="BT1017" s="139"/>
      <c r="BU1017" s="139"/>
      <c r="BV1017" s="139"/>
      <c r="BW1017" s="139"/>
      <c r="BX1017" s="139"/>
      <c r="BY1017" s="139"/>
      <c r="BZ1017" s="139"/>
      <c r="CA1017" s="139"/>
      <c r="CB1017" s="139"/>
      <c r="CC1017" s="139"/>
      <c r="CD1017" s="139"/>
    </row>
    <row r="1018" spans="2:82" s="143" customFormat="1" x14ac:dyDescent="0.2">
      <c r="B1018" s="139"/>
      <c r="C1018" s="139"/>
      <c r="D1018" s="139"/>
      <c r="E1018" s="139"/>
      <c r="F1018" s="139"/>
      <c r="G1018" s="139"/>
      <c r="H1018" s="139"/>
      <c r="I1018" s="139"/>
      <c r="J1018" s="139"/>
      <c r="K1018" s="139"/>
      <c r="L1018" s="139"/>
      <c r="M1018" s="139"/>
      <c r="N1018" s="139"/>
      <c r="O1018" s="139"/>
      <c r="P1018" s="139"/>
      <c r="Q1018" s="139"/>
      <c r="R1018" s="139"/>
      <c r="S1018" s="139"/>
      <c r="T1018" s="139"/>
      <c r="U1018" s="139"/>
      <c r="V1018" s="139"/>
      <c r="W1018" s="139"/>
      <c r="X1018" s="139"/>
      <c r="Y1018" s="139"/>
      <c r="Z1018" s="139"/>
      <c r="AA1018" s="139"/>
      <c r="AB1018" s="139"/>
      <c r="AC1018" s="139"/>
      <c r="AD1018" s="139"/>
      <c r="AE1018" s="139"/>
      <c r="AF1018" s="139"/>
      <c r="AG1018" s="139"/>
      <c r="AH1018" s="139"/>
      <c r="AI1018" s="139"/>
      <c r="AJ1018" s="139"/>
      <c r="AK1018" s="139"/>
      <c r="AL1018" s="139"/>
      <c r="AM1018" s="139"/>
      <c r="AN1018" s="139"/>
      <c r="AO1018" s="139"/>
      <c r="AP1018" s="139"/>
      <c r="AQ1018" s="139"/>
      <c r="AR1018" s="139"/>
      <c r="AS1018" s="139"/>
      <c r="AT1018" s="139"/>
      <c r="AU1018" s="139"/>
      <c r="AV1018" s="139"/>
      <c r="AW1018" s="139"/>
      <c r="AX1018" s="139"/>
      <c r="AY1018" s="139"/>
      <c r="AZ1018" s="139"/>
      <c r="BA1018" s="139"/>
      <c r="BB1018" s="139"/>
      <c r="BC1018" s="139"/>
      <c r="BD1018" s="139"/>
      <c r="BE1018" s="139"/>
      <c r="BF1018" s="139"/>
      <c r="BG1018" s="139"/>
      <c r="BH1018" s="139"/>
      <c r="BI1018" s="139"/>
      <c r="BJ1018" s="139"/>
      <c r="BK1018" s="139"/>
      <c r="BL1018" s="139"/>
      <c r="BM1018" s="139"/>
      <c r="BN1018" s="139"/>
      <c r="BO1018" s="139"/>
      <c r="BP1018" s="139"/>
      <c r="BQ1018" s="139"/>
      <c r="BR1018" s="139"/>
      <c r="BS1018" s="139"/>
      <c r="BT1018" s="139"/>
      <c r="BU1018" s="139"/>
      <c r="BV1018" s="139"/>
      <c r="BW1018" s="139"/>
      <c r="BX1018" s="139"/>
      <c r="BY1018" s="139"/>
      <c r="BZ1018" s="139"/>
      <c r="CA1018" s="139"/>
      <c r="CB1018" s="139"/>
      <c r="CC1018" s="139"/>
      <c r="CD1018" s="139"/>
    </row>
    <row r="1019" spans="2:82" s="143" customFormat="1" x14ac:dyDescent="0.2">
      <c r="B1019" s="139"/>
      <c r="C1019" s="139"/>
      <c r="D1019" s="139"/>
      <c r="E1019" s="139"/>
      <c r="F1019" s="139"/>
      <c r="G1019" s="139"/>
      <c r="H1019" s="139"/>
      <c r="I1019" s="139"/>
      <c r="J1019" s="139"/>
      <c r="K1019" s="139"/>
      <c r="L1019" s="139"/>
      <c r="M1019" s="139"/>
      <c r="N1019" s="139"/>
      <c r="O1019" s="139"/>
      <c r="P1019" s="139"/>
      <c r="Q1019" s="139"/>
      <c r="R1019" s="139"/>
      <c r="S1019" s="139"/>
      <c r="T1019" s="139"/>
      <c r="U1019" s="139"/>
      <c r="V1019" s="139"/>
      <c r="W1019" s="139"/>
      <c r="X1019" s="139"/>
      <c r="Y1019" s="139"/>
      <c r="Z1019" s="139"/>
      <c r="AA1019" s="139"/>
      <c r="AB1019" s="139"/>
      <c r="AC1019" s="139"/>
      <c r="AD1019" s="139"/>
      <c r="AE1019" s="139"/>
      <c r="AF1019" s="139"/>
      <c r="AG1019" s="139"/>
      <c r="AH1019" s="139"/>
      <c r="AI1019" s="139"/>
      <c r="AJ1019" s="139"/>
      <c r="AK1019" s="139"/>
      <c r="AL1019" s="139"/>
      <c r="AM1019" s="139"/>
      <c r="AN1019" s="139"/>
      <c r="AO1019" s="139"/>
      <c r="AP1019" s="139"/>
      <c r="AQ1019" s="139"/>
      <c r="AR1019" s="139"/>
      <c r="AS1019" s="139"/>
      <c r="AT1019" s="139"/>
      <c r="AU1019" s="139"/>
      <c r="AV1019" s="139"/>
      <c r="AW1019" s="139"/>
      <c r="AX1019" s="139"/>
      <c r="AY1019" s="139"/>
      <c r="AZ1019" s="139"/>
      <c r="BA1019" s="139"/>
      <c r="BB1019" s="139"/>
      <c r="BC1019" s="139"/>
      <c r="BD1019" s="139"/>
      <c r="BE1019" s="139"/>
      <c r="BF1019" s="139"/>
      <c r="BG1019" s="139"/>
      <c r="BH1019" s="139"/>
      <c r="BI1019" s="139"/>
      <c r="BJ1019" s="139"/>
      <c r="BK1019" s="139"/>
      <c r="BL1019" s="139"/>
      <c r="BM1019" s="139"/>
      <c r="BN1019" s="139"/>
      <c r="BO1019" s="139"/>
      <c r="BP1019" s="139"/>
      <c r="BQ1019" s="139"/>
      <c r="BR1019" s="139"/>
      <c r="BS1019" s="139"/>
      <c r="BT1019" s="139"/>
      <c r="BU1019" s="139"/>
      <c r="BV1019" s="139"/>
      <c r="BW1019" s="139"/>
      <c r="BX1019" s="139"/>
      <c r="BY1019" s="139"/>
      <c r="BZ1019" s="139"/>
      <c r="CA1019" s="139"/>
      <c r="CB1019" s="139"/>
      <c r="CC1019" s="139"/>
      <c r="CD1019" s="139"/>
    </row>
    <row r="1020" spans="2:82" s="143" customFormat="1" x14ac:dyDescent="0.2">
      <c r="B1020" s="139"/>
      <c r="C1020" s="139"/>
      <c r="D1020" s="139"/>
      <c r="E1020" s="139"/>
      <c r="F1020" s="139"/>
      <c r="G1020" s="139"/>
      <c r="H1020" s="139"/>
      <c r="I1020" s="139"/>
      <c r="J1020" s="139"/>
      <c r="K1020" s="139"/>
      <c r="L1020" s="139"/>
      <c r="M1020" s="139"/>
      <c r="N1020" s="139"/>
      <c r="O1020" s="139"/>
      <c r="P1020" s="139"/>
      <c r="Q1020" s="139"/>
      <c r="R1020" s="139"/>
      <c r="S1020" s="139"/>
      <c r="T1020" s="139"/>
      <c r="U1020" s="139"/>
      <c r="V1020" s="139"/>
      <c r="W1020" s="139"/>
      <c r="X1020" s="139"/>
      <c r="Y1020" s="139"/>
      <c r="Z1020" s="139"/>
      <c r="AA1020" s="139"/>
      <c r="AB1020" s="139"/>
      <c r="AC1020" s="139"/>
      <c r="AD1020" s="139"/>
      <c r="AE1020" s="139"/>
      <c r="AF1020" s="139"/>
      <c r="AG1020" s="139"/>
      <c r="AH1020" s="139"/>
      <c r="AI1020" s="139"/>
      <c r="AJ1020" s="139"/>
      <c r="AK1020" s="139"/>
      <c r="AL1020" s="139"/>
      <c r="AM1020" s="139"/>
      <c r="AN1020" s="139"/>
      <c r="AO1020" s="139"/>
      <c r="AP1020" s="139"/>
      <c r="AQ1020" s="139"/>
      <c r="AR1020" s="139"/>
      <c r="AS1020" s="139"/>
      <c r="AT1020" s="139"/>
      <c r="AU1020" s="139"/>
      <c r="AV1020" s="139"/>
      <c r="AW1020" s="139"/>
      <c r="AX1020" s="139"/>
      <c r="AY1020" s="139"/>
      <c r="AZ1020" s="139"/>
      <c r="BA1020" s="139"/>
      <c r="BB1020" s="139"/>
      <c r="BC1020" s="139"/>
      <c r="BD1020" s="139"/>
      <c r="BE1020" s="139"/>
      <c r="BF1020" s="139"/>
      <c r="BG1020" s="139"/>
      <c r="BH1020" s="139"/>
      <c r="BI1020" s="139"/>
      <c r="BJ1020" s="139"/>
      <c r="BK1020" s="139"/>
      <c r="BL1020" s="139"/>
      <c r="BM1020" s="139"/>
      <c r="BN1020" s="139"/>
      <c r="BO1020" s="139"/>
      <c r="BP1020" s="139"/>
      <c r="BQ1020" s="139"/>
      <c r="BR1020" s="139"/>
      <c r="BS1020" s="139"/>
      <c r="BT1020" s="139"/>
      <c r="BU1020" s="139"/>
      <c r="BV1020" s="139"/>
      <c r="BW1020" s="139"/>
      <c r="BX1020" s="139"/>
      <c r="BY1020" s="139"/>
      <c r="BZ1020" s="139"/>
      <c r="CA1020" s="139"/>
      <c r="CB1020" s="139"/>
      <c r="CC1020" s="139"/>
      <c r="CD1020" s="139"/>
    </row>
    <row r="1021" spans="2:82" s="143" customFormat="1" x14ac:dyDescent="0.2">
      <c r="B1021" s="139"/>
      <c r="C1021" s="139"/>
      <c r="D1021" s="139"/>
      <c r="E1021" s="139"/>
      <c r="F1021" s="139"/>
      <c r="G1021" s="139"/>
      <c r="H1021" s="139"/>
      <c r="I1021" s="139"/>
      <c r="J1021" s="139"/>
      <c r="K1021" s="139"/>
      <c r="L1021" s="139"/>
      <c r="M1021" s="139"/>
      <c r="N1021" s="139"/>
      <c r="O1021" s="139"/>
      <c r="P1021" s="139"/>
      <c r="Q1021" s="139"/>
      <c r="R1021" s="139"/>
      <c r="S1021" s="139"/>
      <c r="T1021" s="139"/>
      <c r="U1021" s="139"/>
      <c r="V1021" s="139"/>
      <c r="W1021" s="139"/>
      <c r="X1021" s="139"/>
      <c r="Y1021" s="139"/>
      <c r="Z1021" s="139"/>
      <c r="AA1021" s="139"/>
      <c r="AB1021" s="139"/>
      <c r="AC1021" s="139"/>
      <c r="AD1021" s="139"/>
      <c r="AE1021" s="139"/>
      <c r="AF1021" s="139"/>
      <c r="AG1021" s="139"/>
      <c r="AH1021" s="139"/>
      <c r="AI1021" s="139"/>
      <c r="AJ1021" s="139"/>
      <c r="AK1021" s="139"/>
      <c r="AL1021" s="139"/>
      <c r="AM1021" s="139"/>
      <c r="AN1021" s="139"/>
      <c r="AO1021" s="139"/>
      <c r="AP1021" s="139"/>
      <c r="AQ1021" s="139"/>
      <c r="AR1021" s="139"/>
      <c r="AS1021" s="139"/>
      <c r="AT1021" s="139"/>
      <c r="AU1021" s="139"/>
      <c r="AV1021" s="139"/>
      <c r="AW1021" s="139"/>
      <c r="AX1021" s="139"/>
      <c r="AY1021" s="139"/>
      <c r="AZ1021" s="139"/>
      <c r="BA1021" s="139"/>
      <c r="BB1021" s="139"/>
      <c r="BC1021" s="139"/>
      <c r="BD1021" s="139"/>
      <c r="BE1021" s="139"/>
      <c r="BF1021" s="139"/>
      <c r="BG1021" s="139"/>
      <c r="BH1021" s="139"/>
      <c r="BI1021" s="139"/>
      <c r="BJ1021" s="139"/>
      <c r="BK1021" s="139"/>
      <c r="BL1021" s="139"/>
      <c r="BM1021" s="139"/>
      <c r="BN1021" s="139"/>
      <c r="BO1021" s="139"/>
      <c r="BP1021" s="139"/>
      <c r="BQ1021" s="139"/>
      <c r="BR1021" s="139"/>
      <c r="BS1021" s="139"/>
      <c r="BT1021" s="139"/>
      <c r="BU1021" s="139"/>
      <c r="BV1021" s="139"/>
      <c r="BW1021" s="139"/>
      <c r="BX1021" s="139"/>
      <c r="BY1021" s="139"/>
      <c r="BZ1021" s="139"/>
      <c r="CA1021" s="139"/>
      <c r="CB1021" s="139"/>
      <c r="CC1021" s="139"/>
      <c r="CD1021" s="139"/>
    </row>
    <row r="1022" spans="2:82" s="143" customFormat="1" x14ac:dyDescent="0.2">
      <c r="B1022" s="139"/>
      <c r="C1022" s="139"/>
      <c r="D1022" s="139"/>
      <c r="E1022" s="139"/>
      <c r="F1022" s="139"/>
      <c r="G1022" s="139"/>
      <c r="H1022" s="139"/>
      <c r="I1022" s="139"/>
      <c r="J1022" s="139"/>
      <c r="K1022" s="139"/>
      <c r="L1022" s="139"/>
      <c r="M1022" s="139"/>
      <c r="N1022" s="139"/>
      <c r="O1022" s="139"/>
      <c r="P1022" s="139"/>
      <c r="Q1022" s="139"/>
      <c r="R1022" s="139"/>
      <c r="S1022" s="139"/>
      <c r="T1022" s="139"/>
      <c r="U1022" s="139"/>
      <c r="V1022" s="139"/>
      <c r="W1022" s="139"/>
      <c r="X1022" s="139"/>
      <c r="Y1022" s="139"/>
      <c r="Z1022" s="139"/>
      <c r="AA1022" s="139"/>
      <c r="AB1022" s="139"/>
      <c r="AC1022" s="139"/>
      <c r="AD1022" s="139"/>
      <c r="AE1022" s="139"/>
      <c r="AF1022" s="139"/>
      <c r="AG1022" s="139"/>
      <c r="AH1022" s="139"/>
      <c r="AI1022" s="139"/>
      <c r="AJ1022" s="139"/>
      <c r="AK1022" s="139"/>
      <c r="AL1022" s="139"/>
      <c r="AM1022" s="139"/>
      <c r="AN1022" s="139"/>
      <c r="AO1022" s="139"/>
      <c r="AP1022" s="139"/>
      <c r="AQ1022" s="139"/>
      <c r="AR1022" s="139"/>
      <c r="AS1022" s="139"/>
      <c r="AT1022" s="139"/>
      <c r="AU1022" s="139"/>
      <c r="AV1022" s="139"/>
      <c r="AW1022" s="139"/>
      <c r="AX1022" s="139"/>
      <c r="AY1022" s="139"/>
      <c r="AZ1022" s="139"/>
      <c r="BA1022" s="139"/>
      <c r="BB1022" s="139"/>
      <c r="BC1022" s="139"/>
      <c r="BD1022" s="139"/>
      <c r="BE1022" s="139"/>
      <c r="BF1022" s="139"/>
      <c r="BG1022" s="139"/>
      <c r="BH1022" s="139"/>
      <c r="BI1022" s="139"/>
      <c r="BJ1022" s="139"/>
      <c r="BK1022" s="139"/>
      <c r="BL1022" s="139"/>
      <c r="BM1022" s="139"/>
      <c r="BN1022" s="139"/>
      <c r="BO1022" s="139"/>
      <c r="BP1022" s="139"/>
      <c r="BQ1022" s="139"/>
      <c r="BR1022" s="139"/>
      <c r="BS1022" s="139"/>
      <c r="BT1022" s="139"/>
      <c r="BU1022" s="139"/>
      <c r="BV1022" s="139"/>
      <c r="BW1022" s="139"/>
      <c r="BX1022" s="139"/>
      <c r="BY1022" s="139"/>
      <c r="BZ1022" s="139"/>
      <c r="CA1022" s="139"/>
      <c r="CB1022" s="139"/>
      <c r="CC1022" s="139"/>
      <c r="CD1022" s="139"/>
    </row>
    <row r="1023" spans="2:82" s="143" customFormat="1" x14ac:dyDescent="0.2">
      <c r="B1023" s="139"/>
      <c r="C1023" s="139"/>
      <c r="D1023" s="139"/>
      <c r="E1023" s="139"/>
      <c r="F1023" s="139"/>
      <c r="G1023" s="139"/>
      <c r="H1023" s="139"/>
      <c r="I1023" s="139"/>
      <c r="J1023" s="139"/>
      <c r="K1023" s="139"/>
      <c r="L1023" s="139"/>
      <c r="M1023" s="139"/>
      <c r="N1023" s="139"/>
      <c r="O1023" s="139"/>
      <c r="P1023" s="139"/>
      <c r="Q1023" s="139"/>
      <c r="R1023" s="139"/>
      <c r="S1023" s="139"/>
      <c r="T1023" s="139"/>
      <c r="U1023" s="139"/>
      <c r="V1023" s="139"/>
      <c r="W1023" s="139"/>
      <c r="X1023" s="139"/>
      <c r="Y1023" s="139"/>
      <c r="Z1023" s="139"/>
      <c r="AA1023" s="139"/>
      <c r="AB1023" s="139"/>
      <c r="AC1023" s="139"/>
      <c r="AD1023" s="139"/>
      <c r="AE1023" s="139"/>
      <c r="AF1023" s="139"/>
      <c r="AG1023" s="139"/>
      <c r="AH1023" s="139"/>
      <c r="AI1023" s="139"/>
      <c r="AJ1023" s="139"/>
      <c r="AK1023" s="139"/>
      <c r="AL1023" s="139"/>
      <c r="AM1023" s="139"/>
      <c r="AN1023" s="139"/>
      <c r="AO1023" s="139"/>
      <c r="AP1023" s="139"/>
      <c r="AQ1023" s="139"/>
      <c r="AR1023" s="139"/>
      <c r="AS1023" s="139"/>
      <c r="AT1023" s="139"/>
      <c r="AU1023" s="139"/>
      <c r="AV1023" s="139"/>
      <c r="AW1023" s="139"/>
      <c r="AX1023" s="139"/>
      <c r="AY1023" s="139"/>
      <c r="AZ1023" s="139"/>
      <c r="BA1023" s="139"/>
      <c r="BB1023" s="139"/>
      <c r="BC1023" s="139"/>
      <c r="BD1023" s="139"/>
      <c r="BE1023" s="139"/>
      <c r="BF1023" s="139"/>
      <c r="BG1023" s="139"/>
      <c r="BH1023" s="139"/>
      <c r="BI1023" s="139"/>
      <c r="BJ1023" s="139"/>
      <c r="BK1023" s="139"/>
      <c r="BL1023" s="139"/>
      <c r="BM1023" s="139"/>
      <c r="BN1023" s="139"/>
      <c r="BO1023" s="139"/>
      <c r="BP1023" s="139"/>
      <c r="BQ1023" s="139"/>
      <c r="BR1023" s="139"/>
      <c r="BS1023" s="139"/>
      <c r="BT1023" s="139"/>
      <c r="BU1023" s="139"/>
      <c r="BV1023" s="139"/>
      <c r="BW1023" s="139"/>
      <c r="BX1023" s="139"/>
      <c r="BY1023" s="139"/>
      <c r="BZ1023" s="139"/>
      <c r="CA1023" s="139"/>
      <c r="CB1023" s="139"/>
      <c r="CC1023" s="139"/>
      <c r="CD1023" s="139"/>
    </row>
    <row r="1024" spans="2:82" s="143" customFormat="1" x14ac:dyDescent="0.2">
      <c r="B1024" s="139"/>
      <c r="C1024" s="139"/>
      <c r="D1024" s="139"/>
      <c r="E1024" s="139"/>
      <c r="F1024" s="139"/>
      <c r="G1024" s="139"/>
      <c r="H1024" s="139"/>
      <c r="I1024" s="139"/>
      <c r="J1024" s="139"/>
      <c r="K1024" s="139"/>
      <c r="L1024" s="139"/>
      <c r="M1024" s="139"/>
      <c r="N1024" s="139"/>
      <c r="O1024" s="139"/>
      <c r="P1024" s="139"/>
      <c r="Q1024" s="139"/>
      <c r="R1024" s="139"/>
      <c r="S1024" s="139"/>
      <c r="T1024" s="139"/>
      <c r="U1024" s="139"/>
      <c r="V1024" s="139"/>
      <c r="W1024" s="139"/>
      <c r="X1024" s="139"/>
      <c r="Y1024" s="139"/>
      <c r="Z1024" s="139"/>
      <c r="AA1024" s="139"/>
      <c r="AB1024" s="139"/>
      <c r="AC1024" s="139"/>
      <c r="AD1024" s="139"/>
      <c r="AE1024" s="139"/>
      <c r="AF1024" s="139"/>
      <c r="AG1024" s="139"/>
      <c r="AH1024" s="139"/>
      <c r="AI1024" s="139"/>
      <c r="AJ1024" s="139"/>
      <c r="AK1024" s="139"/>
      <c r="AL1024" s="139"/>
      <c r="AM1024" s="139"/>
      <c r="AN1024" s="139"/>
      <c r="AO1024" s="139"/>
      <c r="AP1024" s="139"/>
      <c r="AQ1024" s="139"/>
      <c r="AR1024" s="139"/>
      <c r="AS1024" s="139"/>
      <c r="AT1024" s="139"/>
      <c r="AU1024" s="139"/>
      <c r="AV1024" s="139"/>
      <c r="AW1024" s="139"/>
      <c r="AX1024" s="139"/>
      <c r="AY1024" s="139"/>
      <c r="AZ1024" s="139"/>
      <c r="BA1024" s="139"/>
      <c r="BB1024" s="139"/>
      <c r="BC1024" s="139"/>
      <c r="BD1024" s="139"/>
      <c r="BE1024" s="139"/>
      <c r="BF1024" s="139"/>
      <c r="BG1024" s="139"/>
      <c r="BH1024" s="139"/>
      <c r="BI1024" s="139"/>
      <c r="BJ1024" s="139"/>
      <c r="BK1024" s="139"/>
      <c r="BL1024" s="139"/>
      <c r="BM1024" s="139"/>
      <c r="BN1024" s="139"/>
      <c r="BO1024" s="139"/>
      <c r="BP1024" s="139"/>
      <c r="BQ1024" s="139"/>
      <c r="BR1024" s="139"/>
      <c r="BS1024" s="139"/>
      <c r="BT1024" s="139"/>
      <c r="BU1024" s="139"/>
      <c r="BV1024" s="139"/>
      <c r="BW1024" s="139"/>
      <c r="BX1024" s="139"/>
      <c r="BY1024" s="139"/>
      <c r="BZ1024" s="139"/>
      <c r="CA1024" s="139"/>
      <c r="CB1024" s="139"/>
      <c r="CC1024" s="139"/>
      <c r="CD1024" s="139"/>
    </row>
    <row r="1025" spans="2:82" s="143" customFormat="1" x14ac:dyDescent="0.2">
      <c r="B1025" s="139"/>
      <c r="C1025" s="139"/>
      <c r="D1025" s="139"/>
      <c r="E1025" s="139"/>
      <c r="F1025" s="139"/>
      <c r="G1025" s="139"/>
      <c r="H1025" s="139"/>
      <c r="I1025" s="139"/>
      <c r="J1025" s="139"/>
      <c r="K1025" s="139"/>
      <c r="L1025" s="139"/>
      <c r="M1025" s="139"/>
      <c r="N1025" s="139"/>
      <c r="O1025" s="139"/>
      <c r="P1025" s="139"/>
      <c r="Q1025" s="139"/>
      <c r="R1025" s="139"/>
      <c r="S1025" s="139"/>
      <c r="T1025" s="139"/>
      <c r="U1025" s="139"/>
      <c r="V1025" s="139"/>
      <c r="W1025" s="139"/>
      <c r="X1025" s="139"/>
      <c r="Y1025" s="139"/>
      <c r="Z1025" s="139"/>
      <c r="AA1025" s="139"/>
      <c r="AB1025" s="139"/>
      <c r="AC1025" s="139"/>
      <c r="AD1025" s="139"/>
      <c r="AE1025" s="139"/>
      <c r="AF1025" s="139"/>
      <c r="AG1025" s="139"/>
      <c r="AH1025" s="139"/>
      <c r="AI1025" s="139"/>
      <c r="AJ1025" s="139"/>
      <c r="AK1025" s="139"/>
      <c r="AL1025" s="139"/>
      <c r="AM1025" s="139"/>
      <c r="AN1025" s="139"/>
      <c r="AO1025" s="139"/>
      <c r="AP1025" s="139"/>
      <c r="AQ1025" s="139"/>
      <c r="AR1025" s="139"/>
      <c r="AS1025" s="139"/>
      <c r="AT1025" s="139"/>
      <c r="AU1025" s="139"/>
      <c r="AV1025" s="139"/>
      <c r="AW1025" s="139"/>
      <c r="AX1025" s="139"/>
      <c r="AY1025" s="139"/>
      <c r="AZ1025" s="139"/>
      <c r="BA1025" s="139"/>
      <c r="BB1025" s="139"/>
      <c r="BC1025" s="139"/>
      <c r="BD1025" s="139"/>
      <c r="BE1025" s="139"/>
      <c r="BF1025" s="139"/>
      <c r="BG1025" s="139"/>
      <c r="BH1025" s="139"/>
      <c r="BI1025" s="139"/>
      <c r="BJ1025" s="139"/>
      <c r="BK1025" s="139"/>
      <c r="BL1025" s="139"/>
      <c r="BM1025" s="139"/>
      <c r="BN1025" s="139"/>
      <c r="BO1025" s="139"/>
      <c r="BP1025" s="139"/>
      <c r="BQ1025" s="139"/>
      <c r="BR1025" s="139"/>
      <c r="BS1025" s="139"/>
      <c r="BT1025" s="139"/>
      <c r="BU1025" s="139"/>
      <c r="BV1025" s="139"/>
      <c r="BW1025" s="139"/>
      <c r="BX1025" s="139"/>
      <c r="BY1025" s="139"/>
      <c r="BZ1025" s="139"/>
      <c r="CA1025" s="139"/>
      <c r="CB1025" s="139"/>
      <c r="CC1025" s="139"/>
      <c r="CD1025" s="139"/>
    </row>
    <row r="1026" spans="2:82" s="143" customFormat="1" x14ac:dyDescent="0.2">
      <c r="B1026" s="139"/>
      <c r="C1026" s="139"/>
      <c r="D1026" s="139"/>
      <c r="E1026" s="139"/>
      <c r="F1026" s="139"/>
      <c r="G1026" s="139"/>
      <c r="H1026" s="139"/>
      <c r="I1026" s="139"/>
      <c r="J1026" s="139"/>
      <c r="K1026" s="139"/>
      <c r="L1026" s="139"/>
      <c r="M1026" s="139"/>
      <c r="N1026" s="139"/>
      <c r="O1026" s="139"/>
      <c r="P1026" s="139"/>
      <c r="Q1026" s="139"/>
      <c r="R1026" s="139"/>
      <c r="S1026" s="139"/>
      <c r="T1026" s="139"/>
      <c r="U1026" s="139"/>
      <c r="V1026" s="139"/>
      <c r="W1026" s="139"/>
      <c r="X1026" s="139"/>
      <c r="Y1026" s="139"/>
      <c r="Z1026" s="139"/>
      <c r="AA1026" s="139"/>
      <c r="AB1026" s="139"/>
      <c r="AC1026" s="139"/>
      <c r="AD1026" s="139"/>
      <c r="AE1026" s="139"/>
      <c r="AF1026" s="139"/>
      <c r="AG1026" s="139"/>
      <c r="AH1026" s="139"/>
      <c r="AI1026" s="139"/>
      <c r="AJ1026" s="139"/>
      <c r="AK1026" s="139"/>
      <c r="AL1026" s="139"/>
      <c r="AM1026" s="139"/>
      <c r="AN1026" s="139"/>
      <c r="AO1026" s="139"/>
      <c r="AP1026" s="139"/>
      <c r="AQ1026" s="139"/>
      <c r="AR1026" s="139"/>
      <c r="AS1026" s="139"/>
      <c r="AT1026" s="139"/>
      <c r="AU1026" s="139"/>
      <c r="AV1026" s="139"/>
      <c r="AW1026" s="139"/>
      <c r="AX1026" s="139"/>
      <c r="AY1026" s="139"/>
      <c r="AZ1026" s="139"/>
      <c r="BA1026" s="139"/>
      <c r="BB1026" s="139"/>
      <c r="BC1026" s="139"/>
      <c r="BD1026" s="139"/>
      <c r="BE1026" s="139"/>
      <c r="BF1026" s="139"/>
      <c r="BG1026" s="139"/>
      <c r="BH1026" s="139"/>
      <c r="BI1026" s="139"/>
      <c r="BJ1026" s="139"/>
      <c r="BK1026" s="139"/>
      <c r="BL1026" s="139"/>
      <c r="BM1026" s="139"/>
      <c r="BN1026" s="139"/>
      <c r="BO1026" s="139"/>
      <c r="BP1026" s="139"/>
      <c r="BQ1026" s="139"/>
      <c r="BR1026" s="139"/>
      <c r="BS1026" s="139"/>
      <c r="BT1026" s="139"/>
      <c r="BU1026" s="139"/>
      <c r="BV1026" s="139"/>
      <c r="BW1026" s="139"/>
      <c r="BX1026" s="139"/>
      <c r="BY1026" s="139"/>
      <c r="BZ1026" s="139"/>
      <c r="CA1026" s="139"/>
      <c r="CB1026" s="139"/>
      <c r="CC1026" s="139"/>
      <c r="CD1026" s="139"/>
    </row>
    <row r="1027" spans="2:82" s="143" customFormat="1" x14ac:dyDescent="0.2">
      <c r="B1027" s="139"/>
      <c r="C1027" s="139"/>
      <c r="D1027" s="139"/>
      <c r="E1027" s="139"/>
      <c r="F1027" s="139"/>
      <c r="G1027" s="139"/>
      <c r="H1027" s="139"/>
      <c r="I1027" s="139"/>
      <c r="J1027" s="139"/>
      <c r="K1027" s="139"/>
      <c r="L1027" s="139"/>
      <c r="M1027" s="139"/>
      <c r="N1027" s="139"/>
      <c r="O1027" s="139"/>
      <c r="P1027" s="139"/>
      <c r="Q1027" s="139"/>
      <c r="R1027" s="139"/>
      <c r="S1027" s="139"/>
      <c r="T1027" s="139"/>
      <c r="U1027" s="139"/>
      <c r="V1027" s="139"/>
      <c r="W1027" s="139"/>
      <c r="X1027" s="139"/>
      <c r="Y1027" s="139"/>
      <c r="Z1027" s="139"/>
      <c r="AA1027" s="139"/>
      <c r="AB1027" s="139"/>
      <c r="AC1027" s="139"/>
      <c r="AD1027" s="139"/>
      <c r="AE1027" s="139"/>
      <c r="AF1027" s="139"/>
      <c r="AG1027" s="139"/>
      <c r="AH1027" s="139"/>
      <c r="AI1027" s="139"/>
      <c r="AJ1027" s="139"/>
      <c r="AK1027" s="139"/>
      <c r="AL1027" s="139"/>
      <c r="AM1027" s="139"/>
      <c r="AN1027" s="139"/>
      <c r="AO1027" s="139"/>
      <c r="AP1027" s="139"/>
      <c r="AQ1027" s="139"/>
      <c r="AR1027" s="139"/>
      <c r="AS1027" s="139"/>
      <c r="AT1027" s="139"/>
      <c r="AU1027" s="139"/>
      <c r="AV1027" s="139"/>
      <c r="AW1027" s="139"/>
      <c r="AX1027" s="139"/>
      <c r="AY1027" s="139"/>
      <c r="AZ1027" s="139"/>
      <c r="BA1027" s="139"/>
      <c r="BB1027" s="139"/>
      <c r="BC1027" s="139"/>
      <c r="BD1027" s="139"/>
      <c r="BE1027" s="139"/>
      <c r="BF1027" s="139"/>
      <c r="BG1027" s="139"/>
      <c r="BH1027" s="139"/>
      <c r="BI1027" s="139"/>
      <c r="BJ1027" s="139"/>
      <c r="BK1027" s="139"/>
      <c r="BL1027" s="139"/>
      <c r="BM1027" s="139"/>
      <c r="BN1027" s="139"/>
      <c r="BO1027" s="139"/>
      <c r="BP1027" s="139"/>
      <c r="BQ1027" s="139"/>
      <c r="BR1027" s="139"/>
      <c r="BS1027" s="139"/>
      <c r="BT1027" s="139"/>
      <c r="BU1027" s="139"/>
      <c r="BV1027" s="139"/>
      <c r="BW1027" s="139"/>
      <c r="BX1027" s="139"/>
      <c r="BY1027" s="139"/>
      <c r="BZ1027" s="139"/>
      <c r="CA1027" s="139"/>
      <c r="CB1027" s="139"/>
      <c r="CC1027" s="139"/>
      <c r="CD1027" s="139"/>
    </row>
    <row r="1028" spans="2:82" s="143" customFormat="1" x14ac:dyDescent="0.2">
      <c r="B1028" s="139"/>
      <c r="C1028" s="139"/>
      <c r="D1028" s="139"/>
      <c r="E1028" s="139"/>
      <c r="F1028" s="139"/>
      <c r="G1028" s="139"/>
      <c r="H1028" s="139"/>
      <c r="I1028" s="139"/>
      <c r="J1028" s="139"/>
      <c r="K1028" s="139"/>
      <c r="L1028" s="139"/>
      <c r="M1028" s="139"/>
      <c r="N1028" s="139"/>
      <c r="O1028" s="139"/>
      <c r="P1028" s="139"/>
      <c r="Q1028" s="139"/>
      <c r="R1028" s="139"/>
      <c r="S1028" s="139"/>
      <c r="T1028" s="139"/>
      <c r="U1028" s="139"/>
      <c r="V1028" s="139"/>
      <c r="W1028" s="139"/>
      <c r="X1028" s="139"/>
      <c r="Y1028" s="139"/>
      <c r="Z1028" s="139"/>
      <c r="AA1028" s="139"/>
      <c r="AB1028" s="139"/>
      <c r="AC1028" s="139"/>
      <c r="AD1028" s="139"/>
      <c r="AE1028" s="139"/>
      <c r="AF1028" s="139"/>
      <c r="AG1028" s="139"/>
      <c r="AH1028" s="139"/>
      <c r="AI1028" s="139"/>
      <c r="AJ1028" s="139"/>
      <c r="AK1028" s="139"/>
      <c r="AL1028" s="139"/>
      <c r="AM1028" s="139"/>
      <c r="AN1028" s="139"/>
      <c r="AO1028" s="139"/>
      <c r="AP1028" s="139"/>
      <c r="AQ1028" s="139"/>
      <c r="AR1028" s="139"/>
      <c r="AS1028" s="139"/>
      <c r="AT1028" s="139"/>
      <c r="AU1028" s="139"/>
      <c r="AV1028" s="139"/>
      <c r="AW1028" s="139"/>
      <c r="AX1028" s="139"/>
      <c r="AY1028" s="139"/>
      <c r="AZ1028" s="139"/>
      <c r="BA1028" s="139"/>
      <c r="BB1028" s="139"/>
      <c r="BC1028" s="139"/>
      <c r="BD1028" s="139"/>
      <c r="BE1028" s="139"/>
      <c r="BF1028" s="139"/>
      <c r="BG1028" s="139"/>
      <c r="BH1028" s="139"/>
      <c r="BI1028" s="139"/>
      <c r="BJ1028" s="139"/>
      <c r="BK1028" s="139"/>
      <c r="BL1028" s="139"/>
      <c r="BM1028" s="139"/>
      <c r="BN1028" s="139"/>
      <c r="BO1028" s="139"/>
      <c r="BP1028" s="139"/>
      <c r="BQ1028" s="139"/>
      <c r="BR1028" s="139"/>
      <c r="BS1028" s="139"/>
      <c r="BT1028" s="139"/>
      <c r="BU1028" s="139"/>
      <c r="BV1028" s="139"/>
      <c r="BW1028" s="139"/>
      <c r="BX1028" s="139"/>
      <c r="BY1028" s="139"/>
      <c r="BZ1028" s="139"/>
      <c r="CA1028" s="139"/>
      <c r="CB1028" s="139"/>
      <c r="CC1028" s="139"/>
      <c r="CD1028" s="139"/>
    </row>
    <row r="1029" spans="2:82" s="143" customFormat="1" x14ac:dyDescent="0.2">
      <c r="B1029" s="139"/>
      <c r="C1029" s="139"/>
      <c r="D1029" s="139"/>
      <c r="E1029" s="139"/>
      <c r="F1029" s="139"/>
      <c r="G1029" s="139"/>
      <c r="H1029" s="139"/>
      <c r="I1029" s="139"/>
      <c r="J1029" s="139"/>
      <c r="K1029" s="139"/>
      <c r="L1029" s="139"/>
      <c r="M1029" s="139"/>
      <c r="N1029" s="139"/>
      <c r="O1029" s="139"/>
      <c r="P1029" s="139"/>
      <c r="Q1029" s="139"/>
      <c r="R1029" s="139"/>
      <c r="S1029" s="139"/>
      <c r="T1029" s="139"/>
      <c r="U1029" s="139"/>
      <c r="V1029" s="139"/>
      <c r="W1029" s="139"/>
      <c r="X1029" s="139"/>
      <c r="Y1029" s="139"/>
      <c r="Z1029" s="139"/>
      <c r="AA1029" s="139"/>
      <c r="AB1029" s="139"/>
      <c r="AC1029" s="139"/>
      <c r="AD1029" s="139"/>
      <c r="AE1029" s="139"/>
      <c r="AF1029" s="139"/>
      <c r="AG1029" s="139"/>
      <c r="AH1029" s="139"/>
      <c r="AI1029" s="139"/>
      <c r="AJ1029" s="139"/>
      <c r="AK1029" s="139"/>
      <c r="AL1029" s="139"/>
      <c r="AM1029" s="139"/>
      <c r="AN1029" s="139"/>
      <c r="AO1029" s="139"/>
      <c r="AP1029" s="139"/>
      <c r="AQ1029" s="139"/>
      <c r="AR1029" s="139"/>
      <c r="AS1029" s="139"/>
      <c r="AT1029" s="139"/>
      <c r="AU1029" s="139"/>
      <c r="AV1029" s="139"/>
      <c r="AW1029" s="139"/>
      <c r="AX1029" s="139"/>
      <c r="AY1029" s="139"/>
      <c r="AZ1029" s="139"/>
      <c r="BA1029" s="139"/>
      <c r="BB1029" s="139"/>
      <c r="BC1029" s="139"/>
      <c r="BD1029" s="139"/>
      <c r="BE1029" s="139"/>
      <c r="BF1029" s="139"/>
      <c r="BG1029" s="139"/>
      <c r="BH1029" s="139"/>
      <c r="BI1029" s="139"/>
      <c r="BJ1029" s="139"/>
      <c r="BK1029" s="139"/>
      <c r="BL1029" s="139"/>
      <c r="BM1029" s="139"/>
      <c r="BN1029" s="139"/>
      <c r="BO1029" s="139"/>
      <c r="BP1029" s="139"/>
      <c r="BQ1029" s="139"/>
      <c r="BR1029" s="139"/>
      <c r="BS1029" s="139"/>
      <c r="BT1029" s="139"/>
      <c r="BU1029" s="139"/>
      <c r="BV1029" s="139"/>
      <c r="BW1029" s="139"/>
      <c r="BX1029" s="139"/>
      <c r="BY1029" s="139"/>
      <c r="BZ1029" s="139"/>
      <c r="CA1029" s="139"/>
      <c r="CB1029" s="139"/>
      <c r="CC1029" s="139"/>
      <c r="CD1029" s="139"/>
    </row>
    <row r="1030" spans="2:82" s="143" customFormat="1" x14ac:dyDescent="0.2">
      <c r="B1030" s="139"/>
      <c r="C1030" s="139"/>
      <c r="D1030" s="139"/>
      <c r="E1030" s="139"/>
      <c r="F1030" s="139"/>
      <c r="G1030" s="139"/>
      <c r="H1030" s="139"/>
      <c r="I1030" s="139"/>
      <c r="J1030" s="139"/>
      <c r="K1030" s="139"/>
      <c r="L1030" s="139"/>
      <c r="M1030" s="139"/>
      <c r="N1030" s="139"/>
      <c r="O1030" s="139"/>
      <c r="P1030" s="139"/>
      <c r="Q1030" s="139"/>
      <c r="R1030" s="139"/>
      <c r="S1030" s="139"/>
      <c r="T1030" s="139"/>
      <c r="U1030" s="139"/>
      <c r="V1030" s="139"/>
      <c r="W1030" s="139"/>
      <c r="X1030" s="139"/>
      <c r="Y1030" s="139"/>
      <c r="Z1030" s="139"/>
      <c r="AA1030" s="139"/>
      <c r="AB1030" s="139"/>
      <c r="AC1030" s="139"/>
      <c r="AD1030" s="139"/>
      <c r="AE1030" s="139"/>
      <c r="AF1030" s="139"/>
      <c r="AG1030" s="139"/>
      <c r="AH1030" s="139"/>
      <c r="AI1030" s="139"/>
      <c r="AJ1030" s="139"/>
      <c r="AK1030" s="139"/>
      <c r="AL1030" s="139"/>
      <c r="AM1030" s="139"/>
      <c r="AN1030" s="139"/>
      <c r="AO1030" s="139"/>
      <c r="AP1030" s="139"/>
      <c r="AQ1030" s="139"/>
      <c r="AR1030" s="139"/>
      <c r="AS1030" s="139"/>
      <c r="AT1030" s="139"/>
      <c r="AU1030" s="139"/>
      <c r="AV1030" s="139"/>
      <c r="AW1030" s="139"/>
      <c r="AX1030" s="139"/>
      <c r="AY1030" s="139"/>
      <c r="AZ1030" s="139"/>
      <c r="BA1030" s="139"/>
      <c r="BB1030" s="139"/>
      <c r="BC1030" s="139"/>
      <c r="BD1030" s="139"/>
      <c r="BE1030" s="139"/>
      <c r="BF1030" s="139"/>
      <c r="BG1030" s="139"/>
      <c r="BH1030" s="139"/>
      <c r="BI1030" s="139"/>
      <c r="BJ1030" s="139"/>
      <c r="BK1030" s="139"/>
      <c r="BL1030" s="139"/>
      <c r="BM1030" s="139"/>
      <c r="BN1030" s="139"/>
      <c r="BO1030" s="139"/>
      <c r="BP1030" s="139"/>
      <c r="BQ1030" s="139"/>
      <c r="BR1030" s="139"/>
      <c r="BS1030" s="139"/>
      <c r="BT1030" s="139"/>
      <c r="BU1030" s="139"/>
      <c r="BV1030" s="139"/>
      <c r="BW1030" s="139"/>
      <c r="BX1030" s="139"/>
      <c r="BY1030" s="139"/>
      <c r="BZ1030" s="139"/>
      <c r="CA1030" s="139"/>
      <c r="CB1030" s="139"/>
      <c r="CC1030" s="139"/>
      <c r="CD1030" s="139"/>
    </row>
    <row r="1031" spans="2:82" s="143" customFormat="1" x14ac:dyDescent="0.2">
      <c r="B1031" s="139"/>
      <c r="C1031" s="139"/>
      <c r="D1031" s="139"/>
      <c r="E1031" s="139"/>
      <c r="F1031" s="139"/>
      <c r="G1031" s="139"/>
      <c r="H1031" s="139"/>
      <c r="I1031" s="139"/>
      <c r="J1031" s="139"/>
      <c r="K1031" s="139"/>
      <c r="L1031" s="139"/>
      <c r="M1031" s="139"/>
      <c r="N1031" s="139"/>
      <c r="O1031" s="139"/>
      <c r="P1031" s="139"/>
      <c r="Q1031" s="139"/>
      <c r="R1031" s="139"/>
      <c r="S1031" s="139"/>
      <c r="T1031" s="139"/>
      <c r="U1031" s="139"/>
      <c r="V1031" s="139"/>
      <c r="W1031" s="139"/>
      <c r="X1031" s="139"/>
      <c r="Y1031" s="139"/>
      <c r="Z1031" s="139"/>
      <c r="AA1031" s="139"/>
      <c r="AB1031" s="139"/>
      <c r="AC1031" s="139"/>
      <c r="AD1031" s="139"/>
      <c r="AE1031" s="139"/>
      <c r="AF1031" s="139"/>
      <c r="AG1031" s="139"/>
      <c r="AH1031" s="139"/>
      <c r="AI1031" s="139"/>
      <c r="AJ1031" s="139"/>
      <c r="AK1031" s="139"/>
      <c r="AL1031" s="139"/>
      <c r="AM1031" s="139"/>
      <c r="AN1031" s="139"/>
      <c r="AO1031" s="139"/>
      <c r="AP1031" s="139"/>
      <c r="AQ1031" s="139"/>
      <c r="AR1031" s="139"/>
      <c r="AS1031" s="139"/>
      <c r="AT1031" s="139"/>
      <c r="AU1031" s="139"/>
      <c r="AV1031" s="139"/>
      <c r="AW1031" s="139"/>
      <c r="AX1031" s="139"/>
      <c r="AY1031" s="139"/>
      <c r="AZ1031" s="139"/>
      <c r="BA1031" s="139"/>
      <c r="BB1031" s="139"/>
      <c r="BC1031" s="139"/>
      <c r="BD1031" s="139"/>
      <c r="BE1031" s="139"/>
      <c r="BF1031" s="139"/>
      <c r="BG1031" s="139"/>
      <c r="BH1031" s="139"/>
      <c r="BI1031" s="139"/>
      <c r="BJ1031" s="139"/>
      <c r="BK1031" s="139"/>
      <c r="BL1031" s="139"/>
      <c r="BM1031" s="139"/>
      <c r="BN1031" s="139"/>
      <c r="BO1031" s="139"/>
      <c r="BP1031" s="139"/>
      <c r="BQ1031" s="139"/>
      <c r="BR1031" s="139"/>
      <c r="BS1031" s="139"/>
      <c r="BT1031" s="139"/>
      <c r="BU1031" s="139"/>
      <c r="BV1031" s="139"/>
      <c r="BW1031" s="139"/>
      <c r="BX1031" s="139"/>
      <c r="BY1031" s="139"/>
      <c r="BZ1031" s="139"/>
      <c r="CA1031" s="139"/>
      <c r="CB1031" s="139"/>
      <c r="CC1031" s="139"/>
      <c r="CD1031" s="139"/>
    </row>
    <row r="1032" spans="2:82" s="143" customFormat="1" x14ac:dyDescent="0.2">
      <c r="B1032" s="139"/>
      <c r="C1032" s="139"/>
      <c r="D1032" s="139"/>
      <c r="E1032" s="139"/>
      <c r="F1032" s="139"/>
      <c r="G1032" s="139"/>
      <c r="H1032" s="139"/>
      <c r="I1032" s="139"/>
      <c r="J1032" s="139"/>
      <c r="K1032" s="139"/>
      <c r="L1032" s="139"/>
      <c r="M1032" s="139"/>
      <c r="N1032" s="139"/>
      <c r="O1032" s="139"/>
      <c r="P1032" s="139"/>
      <c r="Q1032" s="139"/>
      <c r="R1032" s="139"/>
      <c r="S1032" s="139"/>
      <c r="T1032" s="139"/>
      <c r="U1032" s="139"/>
      <c r="V1032" s="139"/>
      <c r="W1032" s="139"/>
      <c r="X1032" s="139"/>
      <c r="Y1032" s="139"/>
      <c r="Z1032" s="139"/>
      <c r="AA1032" s="139"/>
      <c r="AB1032" s="139"/>
      <c r="AC1032" s="139"/>
      <c r="AD1032" s="139"/>
      <c r="AE1032" s="139"/>
      <c r="AF1032" s="139"/>
      <c r="AG1032" s="139"/>
      <c r="AH1032" s="139"/>
      <c r="AI1032" s="139"/>
      <c r="AJ1032" s="139"/>
      <c r="AK1032" s="139"/>
      <c r="AL1032" s="139"/>
      <c r="AM1032" s="139"/>
      <c r="AN1032" s="139"/>
      <c r="AO1032" s="139"/>
      <c r="AP1032" s="139"/>
      <c r="AQ1032" s="139"/>
      <c r="AR1032" s="139"/>
      <c r="AS1032" s="139"/>
      <c r="AT1032" s="139"/>
      <c r="AU1032" s="139"/>
      <c r="AV1032" s="139"/>
      <c r="AW1032" s="139"/>
      <c r="AX1032" s="139"/>
      <c r="AY1032" s="139"/>
      <c r="AZ1032" s="139"/>
      <c r="BA1032" s="139"/>
      <c r="BB1032" s="139"/>
      <c r="BC1032" s="139"/>
      <c r="BD1032" s="139"/>
      <c r="BE1032" s="139"/>
      <c r="BF1032" s="139"/>
      <c r="BG1032" s="139"/>
      <c r="BH1032" s="139"/>
      <c r="BI1032" s="139"/>
      <c r="BJ1032" s="139"/>
      <c r="BK1032" s="139"/>
      <c r="BL1032" s="139"/>
      <c r="BM1032" s="139"/>
      <c r="BN1032" s="139"/>
      <c r="BO1032" s="139"/>
      <c r="BP1032" s="139"/>
      <c r="BQ1032" s="139"/>
      <c r="BR1032" s="139"/>
      <c r="BS1032" s="139"/>
      <c r="BT1032" s="139"/>
      <c r="BU1032" s="139"/>
      <c r="BV1032" s="139"/>
      <c r="BW1032" s="139"/>
      <c r="BX1032" s="139"/>
      <c r="BY1032" s="139"/>
      <c r="BZ1032" s="139"/>
      <c r="CA1032" s="139"/>
      <c r="CB1032" s="139"/>
      <c r="CC1032" s="139"/>
      <c r="CD1032" s="139"/>
    </row>
    <row r="1033" spans="2:82" s="143" customFormat="1" x14ac:dyDescent="0.2">
      <c r="B1033" s="139"/>
      <c r="C1033" s="139"/>
      <c r="D1033" s="139"/>
      <c r="E1033" s="139"/>
      <c r="F1033" s="139"/>
      <c r="G1033" s="139"/>
      <c r="H1033" s="139"/>
      <c r="I1033" s="139"/>
      <c r="J1033" s="139"/>
      <c r="K1033" s="139"/>
      <c r="L1033" s="139"/>
      <c r="M1033" s="139"/>
      <c r="N1033" s="139"/>
      <c r="O1033" s="139"/>
      <c r="P1033" s="139"/>
      <c r="Q1033" s="139"/>
      <c r="R1033" s="139"/>
      <c r="S1033" s="139"/>
      <c r="T1033" s="139"/>
      <c r="U1033" s="139"/>
      <c r="V1033" s="139"/>
      <c r="W1033" s="139"/>
      <c r="X1033" s="139"/>
      <c r="Y1033" s="139"/>
      <c r="Z1033" s="139"/>
      <c r="AA1033" s="139"/>
      <c r="AB1033" s="139"/>
      <c r="AC1033" s="139"/>
      <c r="AD1033" s="139"/>
      <c r="AE1033" s="139"/>
      <c r="AF1033" s="139"/>
      <c r="AG1033" s="139"/>
      <c r="AH1033" s="139"/>
      <c r="AI1033" s="139"/>
      <c r="AJ1033" s="139"/>
      <c r="AK1033" s="139"/>
      <c r="AL1033" s="139"/>
      <c r="AM1033" s="139"/>
      <c r="AN1033" s="139"/>
      <c r="AO1033" s="139"/>
      <c r="AP1033" s="139"/>
      <c r="AQ1033" s="139"/>
      <c r="AR1033" s="139"/>
      <c r="AS1033" s="139"/>
      <c r="AT1033" s="139"/>
      <c r="AU1033" s="139"/>
      <c r="AV1033" s="139"/>
      <c r="AW1033" s="139"/>
      <c r="AX1033" s="139"/>
      <c r="AY1033" s="139"/>
      <c r="AZ1033" s="139"/>
      <c r="BA1033" s="139"/>
      <c r="BB1033" s="139"/>
      <c r="BC1033" s="139"/>
      <c r="BD1033" s="139"/>
      <c r="BE1033" s="139"/>
      <c r="BF1033" s="139"/>
      <c r="BG1033" s="139"/>
      <c r="BH1033" s="139"/>
      <c r="BI1033" s="139"/>
      <c r="BJ1033" s="139"/>
      <c r="BK1033" s="139"/>
      <c r="BL1033" s="139"/>
      <c r="BM1033" s="139"/>
      <c r="BN1033" s="139"/>
      <c r="BO1033" s="139"/>
      <c r="BP1033" s="139"/>
      <c r="BQ1033" s="139"/>
      <c r="BR1033" s="139"/>
      <c r="BS1033" s="139"/>
      <c r="BT1033" s="139"/>
      <c r="BU1033" s="139"/>
      <c r="BV1033" s="139"/>
      <c r="BW1033" s="139"/>
      <c r="BX1033" s="139"/>
      <c r="BY1033" s="139"/>
      <c r="BZ1033" s="139"/>
      <c r="CA1033" s="139"/>
      <c r="CB1033" s="139"/>
      <c r="CC1033" s="139"/>
      <c r="CD1033" s="139"/>
    </row>
    <row r="1034" spans="2:82" s="143" customFormat="1" x14ac:dyDescent="0.2">
      <c r="B1034" s="139"/>
      <c r="C1034" s="139"/>
      <c r="D1034" s="139"/>
      <c r="E1034" s="139"/>
      <c r="F1034" s="139"/>
      <c r="G1034" s="139"/>
      <c r="H1034" s="139"/>
      <c r="I1034" s="139"/>
      <c r="J1034" s="139"/>
      <c r="K1034" s="139"/>
      <c r="L1034" s="139"/>
      <c r="M1034" s="139"/>
      <c r="N1034" s="139"/>
      <c r="O1034" s="139"/>
      <c r="P1034" s="139"/>
      <c r="Q1034" s="139"/>
      <c r="R1034" s="139"/>
      <c r="S1034" s="139"/>
      <c r="T1034" s="139"/>
      <c r="U1034" s="139"/>
      <c r="V1034" s="139"/>
      <c r="W1034" s="139"/>
      <c r="X1034" s="139"/>
      <c r="Y1034" s="139"/>
      <c r="Z1034" s="139"/>
      <c r="AA1034" s="139"/>
      <c r="AB1034" s="139"/>
      <c r="AC1034" s="139"/>
      <c r="AD1034" s="139"/>
      <c r="AE1034" s="139"/>
      <c r="AF1034" s="139"/>
      <c r="AG1034" s="139"/>
      <c r="AH1034" s="139"/>
      <c r="AI1034" s="139"/>
      <c r="AJ1034" s="139"/>
      <c r="AK1034" s="139"/>
      <c r="AL1034" s="139"/>
      <c r="AM1034" s="139"/>
      <c r="AN1034" s="139"/>
      <c r="AO1034" s="139"/>
      <c r="AP1034" s="139"/>
      <c r="AQ1034" s="139"/>
      <c r="AR1034" s="139"/>
      <c r="AS1034" s="139"/>
      <c r="AT1034" s="139"/>
      <c r="AU1034" s="139"/>
      <c r="AV1034" s="139"/>
      <c r="AW1034" s="139"/>
      <c r="AX1034" s="139"/>
      <c r="AY1034" s="139"/>
      <c r="AZ1034" s="139"/>
      <c r="BA1034" s="139"/>
      <c r="BB1034" s="139"/>
      <c r="BC1034" s="139"/>
      <c r="BD1034" s="139"/>
      <c r="BE1034" s="139"/>
      <c r="BF1034" s="139"/>
      <c r="BG1034" s="139"/>
      <c r="BH1034" s="139"/>
      <c r="BI1034" s="139"/>
      <c r="BJ1034" s="139"/>
      <c r="BK1034" s="139"/>
      <c r="BL1034" s="139"/>
      <c r="BM1034" s="139"/>
      <c r="BN1034" s="139"/>
      <c r="BO1034" s="139"/>
      <c r="BP1034" s="139"/>
      <c r="BQ1034" s="139"/>
      <c r="BR1034" s="139"/>
      <c r="BS1034" s="139"/>
      <c r="BT1034" s="139"/>
      <c r="BU1034" s="139"/>
      <c r="BV1034" s="139"/>
      <c r="BW1034" s="139"/>
      <c r="BX1034" s="139"/>
      <c r="BY1034" s="139"/>
      <c r="BZ1034" s="139"/>
      <c r="CA1034" s="139"/>
      <c r="CB1034" s="139"/>
      <c r="CC1034" s="139"/>
      <c r="CD1034" s="139"/>
    </row>
    <row r="1035" spans="2:82" s="143" customFormat="1" x14ac:dyDescent="0.2">
      <c r="B1035" s="139"/>
      <c r="C1035" s="139"/>
      <c r="D1035" s="139"/>
      <c r="E1035" s="139"/>
      <c r="F1035" s="139"/>
      <c r="G1035" s="139"/>
      <c r="H1035" s="139"/>
      <c r="I1035" s="139"/>
      <c r="J1035" s="139"/>
      <c r="K1035" s="139"/>
      <c r="L1035" s="139"/>
      <c r="M1035" s="139"/>
      <c r="N1035" s="139"/>
      <c r="O1035" s="139"/>
      <c r="P1035" s="139"/>
      <c r="Q1035" s="139"/>
      <c r="R1035" s="139"/>
      <c r="S1035" s="139"/>
      <c r="T1035" s="139"/>
      <c r="U1035" s="139"/>
      <c r="V1035" s="139"/>
      <c r="W1035" s="139"/>
      <c r="X1035" s="139"/>
      <c r="Y1035" s="139"/>
      <c r="Z1035" s="139"/>
      <c r="AA1035" s="139"/>
      <c r="AB1035" s="139"/>
      <c r="AC1035" s="139"/>
      <c r="AD1035" s="139"/>
      <c r="AE1035" s="139"/>
      <c r="AF1035" s="139"/>
      <c r="AG1035" s="139"/>
      <c r="AH1035" s="139"/>
      <c r="AI1035" s="139"/>
      <c r="AJ1035" s="139"/>
      <c r="AK1035" s="139"/>
      <c r="AL1035" s="139"/>
      <c r="AM1035" s="139"/>
      <c r="AN1035" s="139"/>
      <c r="AO1035" s="139"/>
      <c r="AP1035" s="139"/>
      <c r="AQ1035" s="139"/>
      <c r="AR1035" s="139"/>
      <c r="AS1035" s="139"/>
      <c r="AT1035" s="139"/>
      <c r="AU1035" s="139"/>
      <c r="AV1035" s="139"/>
      <c r="AW1035" s="139"/>
      <c r="AX1035" s="139"/>
      <c r="AY1035" s="139"/>
      <c r="AZ1035" s="139"/>
      <c r="BA1035" s="139"/>
      <c r="BB1035" s="139"/>
      <c r="BC1035" s="139"/>
      <c r="BD1035" s="139"/>
      <c r="BE1035" s="139"/>
      <c r="BF1035" s="139"/>
      <c r="BG1035" s="139"/>
      <c r="BH1035" s="139"/>
      <c r="BI1035" s="139"/>
      <c r="BJ1035" s="139"/>
      <c r="BK1035" s="139"/>
      <c r="BL1035" s="139"/>
      <c r="BM1035" s="139"/>
      <c r="BN1035" s="139"/>
      <c r="BO1035" s="139"/>
      <c r="BP1035" s="139"/>
      <c r="BQ1035" s="139"/>
      <c r="BR1035" s="139"/>
      <c r="BS1035" s="139"/>
      <c r="BT1035" s="139"/>
      <c r="BU1035" s="139"/>
      <c r="BV1035" s="139"/>
      <c r="BW1035" s="139"/>
      <c r="BX1035" s="139"/>
      <c r="BY1035" s="139"/>
      <c r="BZ1035" s="139"/>
      <c r="CA1035" s="139"/>
      <c r="CB1035" s="139"/>
      <c r="CC1035" s="139"/>
      <c r="CD1035" s="139"/>
    </row>
    <row r="1036" spans="2:82" s="143" customFormat="1" x14ac:dyDescent="0.2">
      <c r="B1036" s="139"/>
      <c r="C1036" s="139"/>
      <c r="D1036" s="139"/>
      <c r="E1036" s="139"/>
      <c r="F1036" s="139"/>
      <c r="G1036" s="139"/>
      <c r="H1036" s="139"/>
      <c r="I1036" s="139"/>
      <c r="J1036" s="139"/>
      <c r="K1036" s="139"/>
      <c r="L1036" s="139"/>
      <c r="M1036" s="139"/>
      <c r="N1036" s="139"/>
      <c r="O1036" s="139"/>
      <c r="P1036" s="139"/>
      <c r="Q1036" s="139"/>
      <c r="R1036" s="139"/>
      <c r="S1036" s="139"/>
      <c r="T1036" s="139"/>
      <c r="U1036" s="139"/>
      <c r="V1036" s="139"/>
      <c r="W1036" s="139"/>
      <c r="X1036" s="139"/>
      <c r="Y1036" s="139"/>
      <c r="Z1036" s="139"/>
      <c r="AA1036" s="139"/>
      <c r="AB1036" s="139"/>
      <c r="AC1036" s="139"/>
      <c r="AD1036" s="139"/>
      <c r="AE1036" s="139"/>
      <c r="AF1036" s="139"/>
      <c r="AG1036" s="139"/>
      <c r="AH1036" s="139"/>
      <c r="AI1036" s="139"/>
      <c r="AJ1036" s="139"/>
      <c r="AK1036" s="139"/>
      <c r="AL1036" s="139"/>
      <c r="AM1036" s="139"/>
      <c r="AN1036" s="139"/>
      <c r="AO1036" s="139"/>
      <c r="AP1036" s="139"/>
      <c r="AQ1036" s="139"/>
      <c r="AR1036" s="139"/>
      <c r="AS1036" s="139"/>
      <c r="AT1036" s="139"/>
      <c r="AU1036" s="139"/>
      <c r="AV1036" s="139"/>
      <c r="AW1036" s="139"/>
      <c r="AX1036" s="139"/>
      <c r="AY1036" s="139"/>
      <c r="AZ1036" s="139"/>
      <c r="BA1036" s="139"/>
      <c r="BB1036" s="139"/>
      <c r="BC1036" s="139"/>
      <c r="BD1036" s="139"/>
      <c r="BE1036" s="139"/>
      <c r="BF1036" s="139"/>
      <c r="BG1036" s="139"/>
      <c r="BH1036" s="139"/>
      <c r="BI1036" s="139"/>
      <c r="BJ1036" s="139"/>
      <c r="BK1036" s="139"/>
      <c r="BL1036" s="139"/>
      <c r="BM1036" s="139"/>
      <c r="BN1036" s="139"/>
      <c r="BO1036" s="139"/>
      <c r="BP1036" s="139"/>
      <c r="BQ1036" s="139"/>
      <c r="BR1036" s="139"/>
      <c r="BS1036" s="139"/>
      <c r="BT1036" s="139"/>
      <c r="BU1036" s="139"/>
      <c r="BV1036" s="139"/>
      <c r="BW1036" s="139"/>
      <c r="BX1036" s="139"/>
      <c r="BY1036" s="139"/>
      <c r="BZ1036" s="139"/>
      <c r="CA1036" s="139"/>
      <c r="CB1036" s="139"/>
      <c r="CC1036" s="139"/>
      <c r="CD1036" s="139"/>
    </row>
    <row r="1037" spans="2:82" s="143" customFormat="1" x14ac:dyDescent="0.2">
      <c r="B1037" s="139"/>
      <c r="C1037" s="139"/>
      <c r="D1037" s="139"/>
      <c r="E1037" s="139"/>
      <c r="F1037" s="139"/>
      <c r="G1037" s="139"/>
      <c r="H1037" s="139"/>
      <c r="I1037" s="139"/>
      <c r="J1037" s="139"/>
      <c r="K1037" s="139"/>
      <c r="L1037" s="139"/>
      <c r="M1037" s="139"/>
      <c r="N1037" s="139"/>
      <c r="O1037" s="139"/>
      <c r="P1037" s="139"/>
      <c r="Q1037" s="139"/>
      <c r="R1037" s="139"/>
      <c r="S1037" s="139"/>
      <c r="T1037" s="139"/>
      <c r="U1037" s="139"/>
      <c r="V1037" s="139"/>
      <c r="W1037" s="139"/>
      <c r="X1037" s="139"/>
      <c r="Y1037" s="139"/>
      <c r="Z1037" s="139"/>
      <c r="AA1037" s="139"/>
      <c r="AB1037" s="139"/>
      <c r="AC1037" s="139"/>
      <c r="AD1037" s="139"/>
      <c r="AE1037" s="139"/>
      <c r="AF1037" s="139"/>
      <c r="AG1037" s="139"/>
      <c r="AH1037" s="139"/>
      <c r="AI1037" s="139"/>
      <c r="AJ1037" s="139"/>
      <c r="AK1037" s="139"/>
      <c r="AL1037" s="139"/>
      <c r="AM1037" s="139"/>
      <c r="AN1037" s="139"/>
      <c r="AO1037" s="139"/>
      <c r="AP1037" s="139"/>
      <c r="AQ1037" s="139"/>
      <c r="AR1037" s="139"/>
      <c r="AS1037" s="139"/>
      <c r="AT1037" s="139"/>
      <c r="AU1037" s="139"/>
      <c r="AV1037" s="139"/>
      <c r="AW1037" s="139"/>
      <c r="AX1037" s="139"/>
      <c r="AY1037" s="139"/>
      <c r="AZ1037" s="139"/>
      <c r="BA1037" s="139"/>
      <c r="BB1037" s="139"/>
      <c r="BC1037" s="139"/>
      <c r="BD1037" s="139"/>
      <c r="BE1037" s="139"/>
      <c r="BF1037" s="139"/>
      <c r="BG1037" s="139"/>
      <c r="BH1037" s="139"/>
      <c r="BI1037" s="139"/>
      <c r="BJ1037" s="139"/>
      <c r="BK1037" s="139"/>
      <c r="BL1037" s="139"/>
      <c r="BM1037" s="139"/>
      <c r="BN1037" s="139"/>
      <c r="BO1037" s="139"/>
      <c r="BP1037" s="139"/>
      <c r="BQ1037" s="139"/>
      <c r="BR1037" s="139"/>
      <c r="BS1037" s="139"/>
      <c r="BT1037" s="139"/>
      <c r="BU1037" s="139"/>
      <c r="BV1037" s="139"/>
      <c r="BW1037" s="139"/>
      <c r="BX1037" s="139"/>
      <c r="BY1037" s="139"/>
      <c r="BZ1037" s="139"/>
      <c r="CA1037" s="139"/>
      <c r="CB1037" s="139"/>
      <c r="CC1037" s="139"/>
      <c r="CD1037" s="139"/>
    </row>
    <row r="1038" spans="2:82" s="143" customFormat="1" x14ac:dyDescent="0.2">
      <c r="B1038" s="139"/>
      <c r="C1038" s="139"/>
      <c r="D1038" s="139"/>
      <c r="E1038" s="139"/>
      <c r="F1038" s="139"/>
      <c r="G1038" s="139"/>
      <c r="H1038" s="139"/>
      <c r="I1038" s="139"/>
      <c r="J1038" s="139"/>
      <c r="K1038" s="139"/>
      <c r="L1038" s="139"/>
      <c r="M1038" s="139"/>
      <c r="N1038" s="139"/>
      <c r="O1038" s="139"/>
      <c r="P1038" s="139"/>
      <c r="Q1038" s="139"/>
      <c r="R1038" s="139"/>
      <c r="S1038" s="139"/>
      <c r="T1038" s="139"/>
      <c r="U1038" s="139"/>
      <c r="V1038" s="139"/>
      <c r="W1038" s="139"/>
      <c r="X1038" s="139"/>
      <c r="Y1038" s="139"/>
      <c r="Z1038" s="139"/>
      <c r="AA1038" s="139"/>
      <c r="AB1038" s="139"/>
      <c r="AC1038" s="139"/>
      <c r="AD1038" s="139"/>
      <c r="AE1038" s="139"/>
      <c r="AF1038" s="139"/>
      <c r="AG1038" s="139"/>
      <c r="AH1038" s="139"/>
      <c r="AI1038" s="139"/>
      <c r="AJ1038" s="139"/>
      <c r="AK1038" s="139"/>
      <c r="AL1038" s="139"/>
      <c r="AM1038" s="139"/>
      <c r="AN1038" s="139"/>
      <c r="AO1038" s="139"/>
      <c r="AP1038" s="139"/>
      <c r="AQ1038" s="139"/>
      <c r="AR1038" s="139"/>
      <c r="AS1038" s="139"/>
      <c r="AT1038" s="139"/>
      <c r="AU1038" s="139"/>
      <c r="AV1038" s="139"/>
      <c r="AW1038" s="139"/>
      <c r="AX1038" s="139"/>
      <c r="AY1038" s="139"/>
      <c r="AZ1038" s="139"/>
      <c r="BA1038" s="139"/>
      <c r="BB1038" s="139"/>
      <c r="BC1038" s="139"/>
      <c r="BD1038" s="139"/>
      <c r="BE1038" s="139"/>
      <c r="BF1038" s="139"/>
      <c r="BG1038" s="139"/>
      <c r="BH1038" s="139"/>
      <c r="BI1038" s="139"/>
      <c r="BJ1038" s="139"/>
      <c r="BK1038" s="139"/>
      <c r="BL1038" s="139"/>
      <c r="BM1038" s="139"/>
      <c r="BN1038" s="139"/>
      <c r="BO1038" s="139"/>
      <c r="BP1038" s="139"/>
      <c r="BQ1038" s="139"/>
      <c r="BR1038" s="139"/>
      <c r="BS1038" s="139"/>
      <c r="BT1038" s="139"/>
      <c r="BU1038" s="139"/>
      <c r="BV1038" s="139"/>
      <c r="BW1038" s="139"/>
      <c r="BX1038" s="139"/>
      <c r="BY1038" s="139"/>
      <c r="BZ1038" s="139"/>
      <c r="CA1038" s="139"/>
      <c r="CB1038" s="139"/>
      <c r="CC1038" s="139"/>
      <c r="CD1038" s="139"/>
    </row>
    <row r="1039" spans="2:82" s="143" customFormat="1" x14ac:dyDescent="0.2">
      <c r="B1039" s="139"/>
      <c r="C1039" s="139"/>
      <c r="D1039" s="139"/>
      <c r="E1039" s="139"/>
      <c r="F1039" s="139"/>
      <c r="G1039" s="139"/>
      <c r="H1039" s="139"/>
      <c r="I1039" s="139"/>
      <c r="J1039" s="139"/>
      <c r="K1039" s="139"/>
      <c r="L1039" s="139"/>
      <c r="M1039" s="139"/>
      <c r="N1039" s="139"/>
      <c r="O1039" s="139"/>
      <c r="P1039" s="139"/>
      <c r="Q1039" s="139"/>
      <c r="R1039" s="139"/>
      <c r="S1039" s="139"/>
      <c r="T1039" s="139"/>
      <c r="U1039" s="139"/>
      <c r="V1039" s="139"/>
      <c r="W1039" s="139"/>
      <c r="X1039" s="139"/>
      <c r="Y1039" s="139"/>
      <c r="Z1039" s="139"/>
      <c r="AA1039" s="139"/>
      <c r="AB1039" s="139"/>
      <c r="AC1039" s="139"/>
      <c r="AD1039" s="139"/>
      <c r="AE1039" s="139"/>
      <c r="AF1039" s="139"/>
      <c r="AG1039" s="139"/>
      <c r="AH1039" s="139"/>
      <c r="AI1039" s="139"/>
      <c r="AJ1039" s="139"/>
      <c r="AK1039" s="139"/>
      <c r="AL1039" s="139"/>
      <c r="AM1039" s="139"/>
      <c r="AN1039" s="139"/>
      <c r="AO1039" s="139"/>
      <c r="AP1039" s="139"/>
      <c r="AQ1039" s="139"/>
      <c r="AR1039" s="139"/>
      <c r="AS1039" s="139"/>
      <c r="AT1039" s="139"/>
      <c r="AU1039" s="139"/>
      <c r="AV1039" s="139"/>
      <c r="AW1039" s="139"/>
      <c r="AX1039" s="139"/>
      <c r="AY1039" s="139"/>
      <c r="AZ1039" s="139"/>
      <c r="BA1039" s="139"/>
      <c r="BB1039" s="139"/>
      <c r="BC1039" s="139"/>
      <c r="BD1039" s="139"/>
      <c r="BE1039" s="139"/>
      <c r="BF1039" s="139"/>
      <c r="BG1039" s="139"/>
      <c r="BH1039" s="139"/>
      <c r="BI1039" s="139"/>
      <c r="BJ1039" s="139"/>
      <c r="BK1039" s="139"/>
      <c r="BL1039" s="139"/>
      <c r="BM1039" s="139"/>
      <c r="BN1039" s="139"/>
      <c r="BO1039" s="139"/>
      <c r="BP1039" s="139"/>
      <c r="BQ1039" s="139"/>
      <c r="BR1039" s="139"/>
      <c r="BS1039" s="139"/>
      <c r="BT1039" s="139"/>
      <c r="BU1039" s="139"/>
      <c r="BV1039" s="139"/>
      <c r="BW1039" s="139"/>
      <c r="BX1039" s="139"/>
      <c r="BY1039" s="139"/>
      <c r="BZ1039" s="139"/>
      <c r="CA1039" s="139"/>
      <c r="CB1039" s="139"/>
      <c r="CC1039" s="139"/>
      <c r="CD1039" s="139"/>
    </row>
    <row r="1040" spans="2:82" s="143" customFormat="1" x14ac:dyDescent="0.2">
      <c r="B1040" s="139"/>
      <c r="C1040" s="139"/>
      <c r="D1040" s="139"/>
      <c r="E1040" s="139"/>
      <c r="F1040" s="139"/>
      <c r="G1040" s="139"/>
      <c r="H1040" s="139"/>
      <c r="I1040" s="139"/>
      <c r="J1040" s="139"/>
      <c r="K1040" s="139"/>
      <c r="L1040" s="139"/>
      <c r="M1040" s="139"/>
      <c r="N1040" s="139"/>
      <c r="O1040" s="139"/>
      <c r="P1040" s="139"/>
      <c r="Q1040" s="139"/>
      <c r="R1040" s="139"/>
      <c r="S1040" s="139"/>
      <c r="T1040" s="139"/>
      <c r="U1040" s="139"/>
      <c r="V1040" s="139"/>
      <c r="W1040" s="139"/>
      <c r="X1040" s="139"/>
      <c r="Y1040" s="139"/>
      <c r="Z1040" s="139"/>
      <c r="AA1040" s="139"/>
      <c r="AB1040" s="139"/>
      <c r="AC1040" s="139"/>
      <c r="AD1040" s="139"/>
      <c r="AE1040" s="139"/>
      <c r="AF1040" s="139"/>
      <c r="AG1040" s="139"/>
      <c r="AH1040" s="139"/>
      <c r="AI1040" s="139"/>
      <c r="AJ1040" s="139"/>
      <c r="AK1040" s="139"/>
      <c r="AL1040" s="139"/>
      <c r="AM1040" s="139"/>
      <c r="AN1040" s="139"/>
      <c r="AO1040" s="139"/>
      <c r="AP1040" s="139"/>
      <c r="AQ1040" s="139"/>
      <c r="AR1040" s="139"/>
      <c r="AS1040" s="139"/>
      <c r="AT1040" s="139"/>
      <c r="AU1040" s="139"/>
      <c r="AV1040" s="139"/>
      <c r="AW1040" s="139"/>
      <c r="AX1040" s="139"/>
      <c r="AY1040" s="139"/>
      <c r="AZ1040" s="139"/>
      <c r="BA1040" s="139"/>
      <c r="BB1040" s="139"/>
      <c r="BC1040" s="139"/>
      <c r="BD1040" s="139"/>
      <c r="BE1040" s="139"/>
      <c r="BF1040" s="139"/>
      <c r="BG1040" s="139"/>
      <c r="BH1040" s="139"/>
      <c r="BI1040" s="139"/>
      <c r="BJ1040" s="139"/>
      <c r="BK1040" s="139"/>
      <c r="BL1040" s="139"/>
      <c r="BM1040" s="139"/>
      <c r="BN1040" s="139"/>
      <c r="BO1040" s="139"/>
      <c r="BP1040" s="139"/>
      <c r="BQ1040" s="139"/>
      <c r="BR1040" s="139"/>
      <c r="BS1040" s="139"/>
      <c r="BT1040" s="139"/>
      <c r="BU1040" s="139"/>
      <c r="BV1040" s="139"/>
      <c r="BW1040" s="139"/>
      <c r="BX1040" s="139"/>
      <c r="BY1040" s="139"/>
      <c r="BZ1040" s="139"/>
      <c r="CA1040" s="139"/>
      <c r="CB1040" s="139"/>
      <c r="CC1040" s="139"/>
      <c r="CD1040" s="139"/>
    </row>
    <row r="1041" spans="2:82" s="143" customFormat="1" x14ac:dyDescent="0.2">
      <c r="B1041" s="139"/>
      <c r="C1041" s="139"/>
      <c r="D1041" s="139"/>
      <c r="E1041" s="139"/>
      <c r="F1041" s="139"/>
      <c r="G1041" s="139"/>
      <c r="H1041" s="139"/>
      <c r="I1041" s="139"/>
      <c r="J1041" s="139"/>
      <c r="K1041" s="139"/>
      <c r="L1041" s="139"/>
      <c r="M1041" s="139"/>
      <c r="N1041" s="139"/>
      <c r="O1041" s="139"/>
      <c r="P1041" s="139"/>
      <c r="Q1041" s="139"/>
      <c r="R1041" s="139"/>
      <c r="S1041" s="139"/>
      <c r="T1041" s="139"/>
      <c r="U1041" s="139"/>
      <c r="V1041" s="139"/>
      <c r="W1041" s="139"/>
      <c r="X1041" s="139"/>
      <c r="Y1041" s="139"/>
      <c r="Z1041" s="139"/>
      <c r="AA1041" s="139"/>
      <c r="AB1041" s="139"/>
      <c r="AC1041" s="139"/>
      <c r="AD1041" s="139"/>
      <c r="AE1041" s="139"/>
      <c r="AF1041" s="139"/>
      <c r="AG1041" s="139"/>
      <c r="AH1041" s="139"/>
      <c r="AI1041" s="139"/>
      <c r="AJ1041" s="139"/>
      <c r="AK1041" s="139"/>
      <c r="AL1041" s="139"/>
      <c r="AM1041" s="139"/>
      <c r="AN1041" s="139"/>
      <c r="AO1041" s="139"/>
      <c r="AP1041" s="139"/>
      <c r="AQ1041" s="139"/>
      <c r="AR1041" s="139"/>
      <c r="AS1041" s="139"/>
      <c r="AT1041" s="139"/>
      <c r="AU1041" s="139"/>
      <c r="AV1041" s="139"/>
      <c r="AW1041" s="139"/>
      <c r="AX1041" s="139"/>
      <c r="AY1041" s="139"/>
      <c r="AZ1041" s="139"/>
      <c r="BA1041" s="139"/>
      <c r="BB1041" s="139"/>
      <c r="BC1041" s="139"/>
      <c r="BD1041" s="139"/>
      <c r="BE1041" s="139"/>
      <c r="BF1041" s="139"/>
      <c r="BG1041" s="139"/>
      <c r="BH1041" s="139"/>
      <c r="BI1041" s="139"/>
      <c r="BJ1041" s="139"/>
      <c r="BK1041" s="139"/>
      <c r="BL1041" s="139"/>
      <c r="BM1041" s="139"/>
      <c r="BN1041" s="139"/>
      <c r="BO1041" s="139"/>
      <c r="BP1041" s="139"/>
      <c r="BQ1041" s="139"/>
      <c r="BR1041" s="139"/>
      <c r="BS1041" s="139"/>
      <c r="BT1041" s="139"/>
      <c r="BU1041" s="139"/>
      <c r="BV1041" s="139"/>
      <c r="BW1041" s="139"/>
      <c r="BX1041" s="139"/>
      <c r="BY1041" s="139"/>
      <c r="BZ1041" s="139"/>
      <c r="CA1041" s="139"/>
      <c r="CB1041" s="139"/>
      <c r="CC1041" s="139"/>
      <c r="CD1041" s="139"/>
    </row>
    <row r="1042" spans="2:82" s="143" customFormat="1" x14ac:dyDescent="0.2">
      <c r="B1042" s="139"/>
      <c r="C1042" s="139"/>
      <c r="D1042" s="139"/>
      <c r="E1042" s="139"/>
      <c r="F1042" s="139"/>
      <c r="G1042" s="139"/>
      <c r="H1042" s="139"/>
      <c r="I1042" s="139"/>
      <c r="J1042" s="139"/>
      <c r="K1042" s="139"/>
      <c r="L1042" s="139"/>
      <c r="M1042" s="139"/>
      <c r="N1042" s="139"/>
      <c r="O1042" s="139"/>
      <c r="P1042" s="139"/>
      <c r="Q1042" s="139"/>
      <c r="R1042" s="139"/>
      <c r="S1042" s="139"/>
      <c r="T1042" s="139"/>
      <c r="U1042" s="139"/>
      <c r="V1042" s="139"/>
      <c r="W1042" s="139"/>
      <c r="X1042" s="139"/>
      <c r="Y1042" s="139"/>
      <c r="Z1042" s="139"/>
      <c r="AA1042" s="139"/>
      <c r="AB1042" s="139"/>
      <c r="AC1042" s="139"/>
      <c r="AD1042" s="139"/>
      <c r="AE1042" s="139"/>
      <c r="AF1042" s="139"/>
      <c r="AG1042" s="139"/>
      <c r="AH1042" s="139"/>
      <c r="AI1042" s="139"/>
      <c r="AJ1042" s="139"/>
      <c r="AK1042" s="139"/>
      <c r="AL1042" s="139"/>
      <c r="AM1042" s="139"/>
      <c r="AN1042" s="139"/>
      <c r="AO1042" s="139"/>
      <c r="AP1042" s="139"/>
      <c r="AQ1042" s="139"/>
      <c r="AR1042" s="139"/>
      <c r="AS1042" s="139"/>
      <c r="AT1042" s="139"/>
      <c r="AU1042" s="139"/>
      <c r="AV1042" s="139"/>
      <c r="AW1042" s="139"/>
      <c r="AX1042" s="139"/>
      <c r="AY1042" s="139"/>
      <c r="AZ1042" s="139"/>
      <c r="BA1042" s="139"/>
      <c r="BB1042" s="139"/>
      <c r="BC1042" s="139"/>
      <c r="BD1042" s="139"/>
      <c r="BE1042" s="139"/>
      <c r="BF1042" s="139"/>
      <c r="BG1042" s="139"/>
      <c r="BH1042" s="139"/>
      <c r="BI1042" s="139"/>
      <c r="BJ1042" s="139"/>
      <c r="BK1042" s="139"/>
      <c r="BL1042" s="139"/>
      <c r="BM1042" s="139"/>
      <c r="BN1042" s="139"/>
      <c r="BO1042" s="139"/>
      <c r="BP1042" s="139"/>
      <c r="BQ1042" s="139"/>
      <c r="BR1042" s="139"/>
      <c r="BS1042" s="139"/>
      <c r="BT1042" s="139"/>
      <c r="BU1042" s="139"/>
      <c r="BV1042" s="139"/>
      <c r="BW1042" s="139"/>
      <c r="BX1042" s="139"/>
      <c r="BY1042" s="139"/>
      <c r="BZ1042" s="139"/>
      <c r="CA1042" s="139"/>
      <c r="CB1042" s="139"/>
      <c r="CC1042" s="139"/>
      <c r="CD1042" s="139"/>
    </row>
    <row r="1043" spans="2:82" s="143" customFormat="1" x14ac:dyDescent="0.2">
      <c r="B1043" s="139"/>
      <c r="C1043" s="139"/>
      <c r="D1043" s="139"/>
      <c r="E1043" s="139"/>
      <c r="F1043" s="139"/>
      <c r="G1043" s="139"/>
      <c r="H1043" s="139"/>
      <c r="I1043" s="139"/>
      <c r="J1043" s="139"/>
      <c r="K1043" s="139"/>
      <c r="L1043" s="139"/>
      <c r="M1043" s="139"/>
      <c r="N1043" s="139"/>
      <c r="O1043" s="139"/>
      <c r="P1043" s="139"/>
      <c r="Q1043" s="139"/>
      <c r="R1043" s="139"/>
      <c r="S1043" s="139"/>
      <c r="T1043" s="139"/>
      <c r="U1043" s="139"/>
      <c r="V1043" s="139"/>
      <c r="W1043" s="139"/>
      <c r="X1043" s="139"/>
      <c r="Y1043" s="139"/>
      <c r="Z1043" s="139"/>
      <c r="AA1043" s="139"/>
      <c r="AB1043" s="139"/>
      <c r="AC1043" s="139"/>
      <c r="AD1043" s="139"/>
      <c r="AE1043" s="139"/>
      <c r="AF1043" s="139"/>
      <c r="AG1043" s="139"/>
      <c r="AH1043" s="139"/>
      <c r="AI1043" s="139"/>
      <c r="AJ1043" s="139"/>
      <c r="AK1043" s="139"/>
      <c r="AL1043" s="139"/>
      <c r="AM1043" s="139"/>
      <c r="AN1043" s="139"/>
      <c r="AO1043" s="139"/>
      <c r="AP1043" s="139"/>
      <c r="AQ1043" s="139"/>
      <c r="AR1043" s="139"/>
      <c r="AS1043" s="139"/>
      <c r="AT1043" s="139"/>
      <c r="AU1043" s="139"/>
      <c r="AV1043" s="139"/>
      <c r="AW1043" s="139"/>
      <c r="AX1043" s="139"/>
      <c r="AY1043" s="139"/>
      <c r="AZ1043" s="139"/>
      <c r="BA1043" s="139"/>
      <c r="BB1043" s="139"/>
      <c r="BC1043" s="139"/>
      <c r="BD1043" s="139"/>
      <c r="BE1043" s="139"/>
      <c r="BF1043" s="139"/>
      <c r="BG1043" s="139"/>
      <c r="BH1043" s="139"/>
      <c r="BI1043" s="139"/>
      <c r="BJ1043" s="139"/>
      <c r="BK1043" s="139"/>
      <c r="BL1043" s="139"/>
      <c r="BM1043" s="139"/>
      <c r="BN1043" s="139"/>
      <c r="BO1043" s="139"/>
      <c r="BP1043" s="139"/>
      <c r="BQ1043" s="139"/>
      <c r="BR1043" s="139"/>
      <c r="BS1043" s="139"/>
      <c r="BT1043" s="139"/>
      <c r="BU1043" s="139"/>
      <c r="BV1043" s="139"/>
      <c r="BW1043" s="139"/>
      <c r="BX1043" s="139"/>
      <c r="BY1043" s="139"/>
      <c r="BZ1043" s="139"/>
      <c r="CA1043" s="139"/>
      <c r="CB1043" s="139"/>
      <c r="CC1043" s="139"/>
      <c r="CD1043" s="139"/>
    </row>
    <row r="1044" spans="2:82" s="143" customFormat="1" x14ac:dyDescent="0.2">
      <c r="B1044" s="139"/>
      <c r="C1044" s="139"/>
      <c r="D1044" s="139"/>
      <c r="E1044" s="139"/>
      <c r="F1044" s="139"/>
      <c r="G1044" s="139"/>
      <c r="H1044" s="139"/>
      <c r="I1044" s="139"/>
      <c r="J1044" s="139"/>
      <c r="K1044" s="139"/>
      <c r="L1044" s="139"/>
      <c r="M1044" s="139"/>
      <c r="N1044" s="139"/>
      <c r="O1044" s="139"/>
      <c r="P1044" s="139"/>
      <c r="Q1044" s="139"/>
      <c r="R1044" s="139"/>
      <c r="S1044" s="139"/>
      <c r="T1044" s="139"/>
      <c r="U1044" s="139"/>
      <c r="V1044" s="139"/>
      <c r="W1044" s="139"/>
      <c r="X1044" s="139"/>
      <c r="Y1044" s="139"/>
      <c r="Z1044" s="139"/>
      <c r="AA1044" s="139"/>
      <c r="AB1044" s="139"/>
      <c r="AC1044" s="139"/>
      <c r="AD1044" s="139"/>
      <c r="AE1044" s="139"/>
      <c r="AF1044" s="139"/>
      <c r="AG1044" s="139"/>
      <c r="AH1044" s="139"/>
      <c r="AI1044" s="139"/>
      <c r="AJ1044" s="139"/>
      <c r="AK1044" s="139"/>
      <c r="AL1044" s="139"/>
      <c r="AM1044" s="139"/>
      <c r="AN1044" s="139"/>
      <c r="AO1044" s="139"/>
      <c r="AP1044" s="139"/>
      <c r="AQ1044" s="139"/>
      <c r="AR1044" s="139"/>
      <c r="AS1044" s="139"/>
      <c r="AT1044" s="139"/>
      <c r="AU1044" s="139"/>
      <c r="AV1044" s="139"/>
      <c r="AW1044" s="139"/>
      <c r="AX1044" s="139"/>
      <c r="AY1044" s="139"/>
      <c r="AZ1044" s="139"/>
      <c r="BA1044" s="139"/>
      <c r="BB1044" s="139"/>
      <c r="BC1044" s="139"/>
      <c r="BD1044" s="139"/>
      <c r="BE1044" s="139"/>
      <c r="BF1044" s="139"/>
      <c r="BG1044" s="139"/>
      <c r="BH1044" s="139"/>
      <c r="BI1044" s="139"/>
      <c r="BJ1044" s="139"/>
      <c r="BK1044" s="139"/>
      <c r="BL1044" s="139"/>
      <c r="BM1044" s="139"/>
      <c r="BN1044" s="139"/>
      <c r="BO1044" s="139"/>
      <c r="BP1044" s="139"/>
      <c r="BQ1044" s="139"/>
      <c r="BR1044" s="139"/>
      <c r="BS1044" s="139"/>
      <c r="BT1044" s="139"/>
      <c r="BU1044" s="139"/>
      <c r="BV1044" s="139"/>
      <c r="BW1044" s="139"/>
      <c r="BX1044" s="139"/>
      <c r="BY1044" s="139"/>
      <c r="BZ1044" s="139"/>
      <c r="CA1044" s="139"/>
      <c r="CB1044" s="139"/>
      <c r="CC1044" s="139"/>
      <c r="CD1044" s="139"/>
    </row>
    <row r="1045" spans="2:82" s="143" customFormat="1" x14ac:dyDescent="0.2">
      <c r="B1045" s="139"/>
      <c r="C1045" s="139"/>
      <c r="D1045" s="139"/>
      <c r="E1045" s="139"/>
      <c r="F1045" s="139"/>
      <c r="G1045" s="139"/>
      <c r="H1045" s="139"/>
      <c r="I1045" s="139"/>
      <c r="J1045" s="139"/>
      <c r="K1045" s="139"/>
      <c r="L1045" s="139"/>
      <c r="M1045" s="139"/>
      <c r="N1045" s="139"/>
      <c r="O1045" s="139"/>
      <c r="P1045" s="139"/>
      <c r="Q1045" s="139"/>
      <c r="R1045" s="139"/>
      <c r="S1045" s="139"/>
      <c r="T1045" s="139"/>
      <c r="U1045" s="139"/>
      <c r="V1045" s="139"/>
      <c r="W1045" s="139"/>
      <c r="X1045" s="139"/>
      <c r="Y1045" s="139"/>
      <c r="Z1045" s="139"/>
      <c r="AA1045" s="139"/>
      <c r="AB1045" s="139"/>
      <c r="AC1045" s="139"/>
      <c r="AD1045" s="139"/>
      <c r="AE1045" s="139"/>
      <c r="AF1045" s="139"/>
      <c r="AG1045" s="139"/>
      <c r="AH1045" s="139"/>
      <c r="AI1045" s="139"/>
      <c r="AJ1045" s="139"/>
      <c r="AK1045" s="139"/>
      <c r="AL1045" s="139"/>
      <c r="AM1045" s="139"/>
      <c r="AN1045" s="139"/>
      <c r="AO1045" s="139"/>
      <c r="AP1045" s="139"/>
      <c r="AQ1045" s="139"/>
      <c r="AR1045" s="139"/>
      <c r="AS1045" s="139"/>
      <c r="AT1045" s="139"/>
      <c r="AU1045" s="139"/>
      <c r="AV1045" s="139"/>
      <c r="AW1045" s="139"/>
      <c r="AX1045" s="139"/>
      <c r="AY1045" s="139"/>
      <c r="AZ1045" s="139"/>
      <c r="BA1045" s="139"/>
      <c r="BB1045" s="139"/>
      <c r="BC1045" s="139"/>
      <c r="BD1045" s="139"/>
      <c r="BE1045" s="139"/>
      <c r="BF1045" s="139"/>
      <c r="BG1045" s="139"/>
      <c r="BH1045" s="139"/>
      <c r="BI1045" s="139"/>
      <c r="BJ1045" s="139"/>
      <c r="BK1045" s="139"/>
      <c r="BL1045" s="139"/>
      <c r="BM1045" s="139"/>
      <c r="BN1045" s="139"/>
      <c r="BO1045" s="139"/>
      <c r="BP1045" s="139"/>
      <c r="BQ1045" s="139"/>
      <c r="BR1045" s="139"/>
      <c r="BS1045" s="139"/>
      <c r="BT1045" s="139"/>
      <c r="BU1045" s="139"/>
      <c r="BV1045" s="139"/>
      <c r="BW1045" s="139"/>
      <c r="BX1045" s="139"/>
      <c r="BY1045" s="139"/>
      <c r="BZ1045" s="139"/>
      <c r="CA1045" s="139"/>
      <c r="CB1045" s="139"/>
      <c r="CC1045" s="139"/>
      <c r="CD1045" s="139"/>
    </row>
    <row r="1046" spans="2:82" s="143" customFormat="1" x14ac:dyDescent="0.2">
      <c r="B1046" s="139"/>
      <c r="C1046" s="139"/>
      <c r="D1046" s="139"/>
      <c r="E1046" s="139"/>
      <c r="F1046" s="139"/>
      <c r="G1046" s="139"/>
      <c r="H1046" s="139"/>
      <c r="I1046" s="139"/>
      <c r="J1046" s="139"/>
      <c r="K1046" s="139"/>
      <c r="L1046" s="139"/>
      <c r="M1046" s="139"/>
      <c r="N1046" s="139"/>
      <c r="O1046" s="139"/>
      <c r="P1046" s="139"/>
      <c r="Q1046" s="139"/>
      <c r="R1046" s="139"/>
      <c r="S1046" s="139"/>
      <c r="T1046" s="139"/>
      <c r="U1046" s="139"/>
      <c r="V1046" s="139"/>
      <c r="W1046" s="139"/>
      <c r="X1046" s="139"/>
      <c r="Y1046" s="139"/>
      <c r="Z1046" s="139"/>
      <c r="AA1046" s="139"/>
      <c r="AB1046" s="139"/>
      <c r="AC1046" s="139"/>
      <c r="AD1046" s="139"/>
      <c r="AE1046" s="139"/>
      <c r="AF1046" s="139"/>
      <c r="AG1046" s="139"/>
      <c r="AH1046" s="139"/>
      <c r="AI1046" s="139"/>
      <c r="AJ1046" s="139"/>
      <c r="AK1046" s="139"/>
      <c r="AL1046" s="139"/>
      <c r="AM1046" s="139"/>
      <c r="AN1046" s="139"/>
      <c r="AO1046" s="139"/>
      <c r="AP1046" s="139"/>
      <c r="AQ1046" s="139"/>
      <c r="AR1046" s="139"/>
      <c r="AS1046" s="139"/>
      <c r="AT1046" s="139"/>
      <c r="AU1046" s="139"/>
      <c r="AV1046" s="139"/>
      <c r="AW1046" s="139"/>
      <c r="AX1046" s="139"/>
      <c r="AY1046" s="139"/>
      <c r="AZ1046" s="139"/>
      <c r="BA1046" s="139"/>
      <c r="BB1046" s="139"/>
      <c r="BC1046" s="139"/>
      <c r="BD1046" s="139"/>
      <c r="BE1046" s="139"/>
      <c r="BF1046" s="139"/>
      <c r="BG1046" s="139"/>
      <c r="BH1046" s="139"/>
      <c r="BI1046" s="139"/>
      <c r="BJ1046" s="139"/>
      <c r="BK1046" s="139"/>
      <c r="BL1046" s="139"/>
      <c r="BM1046" s="139"/>
      <c r="BN1046" s="139"/>
      <c r="BO1046" s="139"/>
      <c r="BP1046" s="139"/>
      <c r="BQ1046" s="139"/>
      <c r="BR1046" s="139"/>
      <c r="BS1046" s="139"/>
      <c r="BT1046" s="139"/>
      <c r="BU1046" s="139"/>
      <c r="BV1046" s="139"/>
      <c r="BW1046" s="139"/>
      <c r="BX1046" s="139"/>
      <c r="BY1046" s="139"/>
      <c r="BZ1046" s="139"/>
      <c r="CA1046" s="139"/>
      <c r="CB1046" s="139"/>
      <c r="CC1046" s="139"/>
      <c r="CD1046" s="139"/>
    </row>
    <row r="1047" spans="2:82" s="143" customFormat="1" x14ac:dyDescent="0.2">
      <c r="B1047" s="139"/>
      <c r="C1047" s="139"/>
      <c r="D1047" s="139"/>
      <c r="E1047" s="139"/>
      <c r="F1047" s="139"/>
      <c r="G1047" s="139"/>
      <c r="H1047" s="139"/>
      <c r="I1047" s="139"/>
      <c r="J1047" s="139"/>
      <c r="K1047" s="139"/>
      <c r="L1047" s="139"/>
      <c r="M1047" s="139"/>
      <c r="N1047" s="139"/>
      <c r="O1047" s="139"/>
      <c r="P1047" s="139"/>
      <c r="Q1047" s="139"/>
      <c r="R1047" s="139"/>
      <c r="S1047" s="139"/>
      <c r="T1047" s="139"/>
      <c r="U1047" s="139"/>
      <c r="V1047" s="139"/>
      <c r="W1047" s="139"/>
      <c r="X1047" s="139"/>
      <c r="Y1047" s="139"/>
      <c r="Z1047" s="139"/>
      <c r="AA1047" s="139"/>
      <c r="AB1047" s="139"/>
      <c r="AC1047" s="139"/>
      <c r="AD1047" s="139"/>
      <c r="AE1047" s="139"/>
      <c r="AF1047" s="139"/>
      <c r="AG1047" s="139"/>
      <c r="AH1047" s="139"/>
      <c r="AI1047" s="139"/>
      <c r="AJ1047" s="139"/>
      <c r="AK1047" s="139"/>
      <c r="AL1047" s="139"/>
      <c r="AM1047" s="139"/>
      <c r="AN1047" s="139"/>
      <c r="AO1047" s="139"/>
      <c r="AP1047" s="139"/>
      <c r="AQ1047" s="139"/>
      <c r="AR1047" s="139"/>
      <c r="AS1047" s="139"/>
      <c r="AT1047" s="139"/>
      <c r="AU1047" s="139"/>
      <c r="AV1047" s="139"/>
      <c r="AW1047" s="139"/>
      <c r="AX1047" s="139"/>
      <c r="AY1047" s="139"/>
      <c r="AZ1047" s="139"/>
      <c r="BA1047" s="139"/>
      <c r="BB1047" s="139"/>
      <c r="BC1047" s="139"/>
      <c r="BD1047" s="139"/>
      <c r="BE1047" s="139"/>
      <c r="BF1047" s="139"/>
      <c r="BG1047" s="139"/>
      <c r="BH1047" s="139"/>
      <c r="BI1047" s="139"/>
      <c r="BJ1047" s="139"/>
      <c r="BK1047" s="139"/>
      <c r="BL1047" s="139"/>
      <c r="BM1047" s="139"/>
      <c r="BN1047" s="139"/>
      <c r="BO1047" s="139"/>
      <c r="BP1047" s="139"/>
      <c r="BQ1047" s="139"/>
      <c r="BR1047" s="139"/>
      <c r="BS1047" s="139"/>
      <c r="BT1047" s="139"/>
      <c r="BU1047" s="139"/>
      <c r="BV1047" s="139"/>
      <c r="BW1047" s="139"/>
      <c r="BX1047" s="139"/>
      <c r="BY1047" s="139"/>
      <c r="BZ1047" s="139"/>
      <c r="CA1047" s="139"/>
      <c r="CB1047" s="139"/>
      <c r="CC1047" s="139"/>
      <c r="CD1047" s="139"/>
    </row>
    <row r="1048" spans="2:82" s="143" customFormat="1" x14ac:dyDescent="0.2">
      <c r="B1048" s="139"/>
      <c r="C1048" s="139"/>
      <c r="D1048" s="139"/>
      <c r="E1048" s="139"/>
      <c r="F1048" s="139"/>
      <c r="G1048" s="139"/>
      <c r="H1048" s="139"/>
      <c r="I1048" s="139"/>
      <c r="J1048" s="139"/>
      <c r="K1048" s="139"/>
      <c r="L1048" s="139"/>
      <c r="M1048" s="139"/>
      <c r="N1048" s="139"/>
      <c r="O1048" s="139"/>
      <c r="P1048" s="139"/>
      <c r="Q1048" s="139"/>
      <c r="R1048" s="139"/>
      <c r="S1048" s="139"/>
      <c r="T1048" s="139"/>
      <c r="U1048" s="139"/>
      <c r="V1048" s="139"/>
      <c r="W1048" s="139"/>
      <c r="X1048" s="139"/>
      <c r="Y1048" s="139"/>
      <c r="Z1048" s="139"/>
      <c r="AA1048" s="139"/>
      <c r="AB1048" s="139"/>
      <c r="AC1048" s="139"/>
      <c r="AD1048" s="139"/>
      <c r="AE1048" s="139"/>
      <c r="AF1048" s="139"/>
      <c r="AG1048" s="139"/>
      <c r="AH1048" s="139"/>
      <c r="AI1048" s="139"/>
      <c r="AJ1048" s="139"/>
      <c r="AK1048" s="139"/>
      <c r="AL1048" s="139"/>
      <c r="AM1048" s="139"/>
      <c r="AN1048" s="139"/>
      <c r="AO1048" s="139"/>
      <c r="AP1048" s="139"/>
      <c r="AQ1048" s="139"/>
      <c r="AR1048" s="139"/>
      <c r="AS1048" s="139"/>
      <c r="AT1048" s="139"/>
      <c r="AU1048" s="139"/>
      <c r="AV1048" s="139"/>
      <c r="AW1048" s="139"/>
      <c r="AX1048" s="139"/>
      <c r="AY1048" s="139"/>
      <c r="AZ1048" s="139"/>
      <c r="BA1048" s="139"/>
      <c r="BB1048" s="139"/>
      <c r="BC1048" s="139"/>
      <c r="BD1048" s="139"/>
      <c r="BE1048" s="139"/>
      <c r="BF1048" s="139"/>
      <c r="BG1048" s="139"/>
      <c r="BH1048" s="139"/>
      <c r="BI1048" s="139"/>
      <c r="BJ1048" s="139"/>
      <c r="BK1048" s="139"/>
      <c r="BL1048" s="139"/>
      <c r="BM1048" s="139"/>
      <c r="BN1048" s="139"/>
      <c r="BO1048" s="139"/>
      <c r="BP1048" s="139"/>
      <c r="BQ1048" s="139"/>
      <c r="BR1048" s="139"/>
      <c r="BS1048" s="139"/>
      <c r="BT1048" s="139"/>
      <c r="BU1048" s="139"/>
      <c r="BV1048" s="139"/>
      <c r="BW1048" s="139"/>
      <c r="BX1048" s="139"/>
      <c r="BY1048" s="139"/>
      <c r="BZ1048" s="139"/>
      <c r="CA1048" s="139"/>
      <c r="CB1048" s="139"/>
      <c r="CC1048" s="139"/>
      <c r="CD1048" s="139"/>
    </row>
    <row r="1049" spans="2:82" s="143" customFormat="1" x14ac:dyDescent="0.2">
      <c r="B1049" s="139"/>
      <c r="C1049" s="139"/>
      <c r="D1049" s="139"/>
      <c r="E1049" s="139"/>
      <c r="F1049" s="139"/>
      <c r="G1049" s="139"/>
      <c r="H1049" s="139"/>
      <c r="I1049" s="139"/>
      <c r="J1049" s="139"/>
      <c r="K1049" s="139"/>
      <c r="L1049" s="139"/>
      <c r="M1049" s="139"/>
      <c r="N1049" s="139"/>
      <c r="O1049" s="139"/>
      <c r="P1049" s="139"/>
      <c r="Q1049" s="139"/>
      <c r="R1049" s="139"/>
      <c r="S1049" s="139"/>
      <c r="T1049" s="139"/>
      <c r="U1049" s="139"/>
      <c r="V1049" s="139"/>
      <c r="W1049" s="139"/>
      <c r="X1049" s="139"/>
      <c r="Y1049" s="139"/>
      <c r="Z1049" s="139"/>
      <c r="AA1049" s="139"/>
      <c r="AB1049" s="139"/>
      <c r="AC1049" s="139"/>
      <c r="AD1049" s="139"/>
      <c r="AE1049" s="139"/>
      <c r="AF1049" s="139"/>
      <c r="AG1049" s="139"/>
      <c r="AH1049" s="139"/>
      <c r="AI1049" s="139"/>
      <c r="AJ1049" s="139"/>
      <c r="AK1049" s="139"/>
      <c r="AL1049" s="139"/>
      <c r="AM1049" s="139"/>
      <c r="AN1049" s="139"/>
      <c r="AO1049" s="139"/>
      <c r="AP1049" s="139"/>
      <c r="AQ1049" s="139"/>
      <c r="AR1049" s="139"/>
      <c r="AS1049" s="139"/>
      <c r="AT1049" s="139"/>
      <c r="AU1049" s="139"/>
      <c r="AV1049" s="139"/>
      <c r="AW1049" s="139"/>
      <c r="AX1049" s="139"/>
      <c r="AY1049" s="139"/>
      <c r="AZ1049" s="139"/>
      <c r="BA1049" s="139"/>
      <c r="BB1049" s="139"/>
      <c r="BC1049" s="139"/>
      <c r="BD1049" s="139"/>
      <c r="BE1049" s="139"/>
      <c r="BF1049" s="139"/>
      <c r="BG1049" s="139"/>
      <c r="BH1049" s="139"/>
      <c r="BI1049" s="139"/>
      <c r="BJ1049" s="139"/>
      <c r="BK1049" s="139"/>
      <c r="BL1049" s="139"/>
      <c r="BM1049" s="139"/>
      <c r="BN1049" s="139"/>
      <c r="BO1049" s="139"/>
      <c r="BP1049" s="139"/>
      <c r="BQ1049" s="139"/>
      <c r="BR1049" s="139"/>
      <c r="BS1049" s="139"/>
      <c r="BT1049" s="139"/>
      <c r="BU1049" s="139"/>
      <c r="BV1049" s="139"/>
      <c r="BW1049" s="139"/>
      <c r="BX1049" s="139"/>
      <c r="BY1049" s="139"/>
      <c r="BZ1049" s="139"/>
      <c r="CA1049" s="139"/>
      <c r="CB1049" s="139"/>
      <c r="CC1049" s="139"/>
      <c r="CD1049" s="139"/>
    </row>
    <row r="1050" spans="2:82" s="143" customFormat="1" x14ac:dyDescent="0.2">
      <c r="B1050" s="139"/>
      <c r="C1050" s="139"/>
      <c r="D1050" s="139"/>
      <c r="E1050" s="139"/>
      <c r="F1050" s="139"/>
      <c r="G1050" s="139"/>
      <c r="H1050" s="139"/>
      <c r="I1050" s="139"/>
      <c r="J1050" s="139"/>
      <c r="K1050" s="139"/>
      <c r="L1050" s="139"/>
      <c r="M1050" s="139"/>
      <c r="N1050" s="139"/>
      <c r="O1050" s="139"/>
      <c r="P1050" s="139"/>
      <c r="Q1050" s="139"/>
      <c r="R1050" s="139"/>
      <c r="S1050" s="139"/>
      <c r="T1050" s="139"/>
      <c r="U1050" s="139"/>
      <c r="V1050" s="139"/>
      <c r="W1050" s="139"/>
      <c r="X1050" s="139"/>
      <c r="Y1050" s="139"/>
      <c r="Z1050" s="139"/>
      <c r="AA1050" s="139"/>
      <c r="AB1050" s="139"/>
      <c r="AC1050" s="139"/>
      <c r="AD1050" s="139"/>
      <c r="AE1050" s="139"/>
      <c r="AF1050" s="139"/>
      <c r="AG1050" s="139"/>
      <c r="AH1050" s="139"/>
      <c r="AI1050" s="139"/>
      <c r="AJ1050" s="139"/>
      <c r="AK1050" s="139"/>
      <c r="AL1050" s="139"/>
      <c r="AM1050" s="139"/>
      <c r="AN1050" s="139"/>
      <c r="AO1050" s="139"/>
      <c r="AP1050" s="139"/>
      <c r="AQ1050" s="139"/>
      <c r="AR1050" s="139"/>
      <c r="AS1050" s="139"/>
      <c r="AT1050" s="139"/>
      <c r="AU1050" s="139"/>
      <c r="AV1050" s="139"/>
      <c r="AW1050" s="139"/>
      <c r="AX1050" s="139"/>
      <c r="AY1050" s="139"/>
      <c r="AZ1050" s="139"/>
      <c r="BA1050" s="139"/>
      <c r="BB1050" s="139"/>
      <c r="BC1050" s="139"/>
      <c r="BD1050" s="139"/>
      <c r="BE1050" s="139"/>
      <c r="BF1050" s="139"/>
      <c r="BG1050" s="139"/>
      <c r="BH1050" s="139"/>
      <c r="BI1050" s="139"/>
      <c r="BJ1050" s="139"/>
      <c r="BK1050" s="139"/>
      <c r="BL1050" s="139"/>
      <c r="BM1050" s="139"/>
      <c r="BN1050" s="139"/>
      <c r="BO1050" s="139"/>
      <c r="BP1050" s="139"/>
      <c r="BQ1050" s="139"/>
      <c r="BR1050" s="139"/>
      <c r="BS1050" s="139"/>
      <c r="BT1050" s="139"/>
      <c r="BU1050" s="139"/>
      <c r="BV1050" s="139"/>
      <c r="BW1050" s="139"/>
      <c r="BX1050" s="139"/>
      <c r="BY1050" s="139"/>
      <c r="BZ1050" s="139"/>
      <c r="CA1050" s="139"/>
      <c r="CB1050" s="139"/>
      <c r="CC1050" s="139"/>
      <c r="CD1050" s="139"/>
    </row>
    <row r="1051" spans="2:82" s="143" customFormat="1" x14ac:dyDescent="0.2">
      <c r="B1051" s="139"/>
      <c r="C1051" s="139"/>
      <c r="D1051" s="139"/>
      <c r="E1051" s="139"/>
      <c r="F1051" s="139"/>
      <c r="G1051" s="139"/>
      <c r="H1051" s="139"/>
      <c r="I1051" s="139"/>
      <c r="J1051" s="139"/>
      <c r="K1051" s="139"/>
      <c r="L1051" s="139"/>
      <c r="M1051" s="139"/>
      <c r="N1051" s="139"/>
      <c r="O1051" s="139"/>
      <c r="P1051" s="139"/>
      <c r="Q1051" s="139"/>
      <c r="R1051" s="139"/>
      <c r="S1051" s="139"/>
      <c r="T1051" s="139"/>
      <c r="U1051" s="139"/>
      <c r="V1051" s="139"/>
      <c r="W1051" s="139"/>
      <c r="X1051" s="139"/>
      <c r="Y1051" s="139"/>
      <c r="Z1051" s="139"/>
      <c r="AA1051" s="139"/>
      <c r="AB1051" s="139"/>
      <c r="AC1051" s="139"/>
      <c r="AD1051" s="139"/>
      <c r="AE1051" s="139"/>
      <c r="AF1051" s="139"/>
      <c r="AG1051" s="139"/>
      <c r="AH1051" s="139"/>
      <c r="AI1051" s="139"/>
      <c r="AJ1051" s="139"/>
      <c r="AK1051" s="139"/>
      <c r="AL1051" s="139"/>
      <c r="AM1051" s="139"/>
      <c r="AN1051" s="139"/>
      <c r="AO1051" s="139"/>
      <c r="AP1051" s="139"/>
      <c r="AQ1051" s="139"/>
      <c r="AR1051" s="139"/>
      <c r="AS1051" s="139"/>
      <c r="AT1051" s="139"/>
      <c r="AU1051" s="139"/>
      <c r="AV1051" s="139"/>
      <c r="AW1051" s="139"/>
      <c r="AX1051" s="139"/>
      <c r="AY1051" s="139"/>
      <c r="AZ1051" s="139"/>
      <c r="BA1051" s="139"/>
      <c r="BB1051" s="139"/>
      <c r="BC1051" s="139"/>
      <c r="BD1051" s="139"/>
      <c r="BE1051" s="139"/>
      <c r="BF1051" s="139"/>
      <c r="BG1051" s="139"/>
      <c r="BH1051" s="139"/>
      <c r="BI1051" s="139"/>
      <c r="BJ1051" s="139"/>
      <c r="BK1051" s="139"/>
      <c r="BL1051" s="139"/>
      <c r="BM1051" s="139"/>
      <c r="BN1051" s="139"/>
      <c r="BO1051" s="139"/>
      <c r="BP1051" s="139"/>
      <c r="BQ1051" s="139"/>
      <c r="BR1051" s="139"/>
      <c r="BS1051" s="139"/>
      <c r="BT1051" s="139"/>
      <c r="BU1051" s="139"/>
      <c r="BV1051" s="139"/>
      <c r="BW1051" s="139"/>
      <c r="BX1051" s="139"/>
      <c r="BY1051" s="139"/>
      <c r="BZ1051" s="139"/>
      <c r="CA1051" s="139"/>
      <c r="CB1051" s="139"/>
      <c r="CC1051" s="139"/>
      <c r="CD1051" s="139"/>
    </row>
    <row r="1052" spans="2:82" s="143" customFormat="1" x14ac:dyDescent="0.2">
      <c r="B1052" s="139"/>
      <c r="C1052" s="139"/>
      <c r="D1052" s="139"/>
      <c r="E1052" s="139"/>
      <c r="F1052" s="139"/>
      <c r="G1052" s="139"/>
      <c r="H1052" s="139"/>
      <c r="I1052" s="139"/>
      <c r="J1052" s="139"/>
      <c r="K1052" s="139"/>
      <c r="L1052" s="139"/>
      <c r="M1052" s="139"/>
      <c r="N1052" s="139"/>
      <c r="O1052" s="139"/>
      <c r="P1052" s="139"/>
      <c r="Q1052" s="139"/>
      <c r="R1052" s="139"/>
      <c r="S1052" s="139"/>
      <c r="T1052" s="139"/>
      <c r="U1052" s="139"/>
      <c r="V1052" s="139"/>
      <c r="W1052" s="139"/>
      <c r="X1052" s="139"/>
      <c r="Y1052" s="139"/>
      <c r="Z1052" s="139"/>
      <c r="AA1052" s="139"/>
      <c r="AB1052" s="139"/>
      <c r="AC1052" s="139"/>
      <c r="AD1052" s="139"/>
      <c r="AE1052" s="139"/>
      <c r="AF1052" s="139"/>
      <c r="AG1052" s="139"/>
      <c r="AH1052" s="139"/>
      <c r="AI1052" s="139"/>
      <c r="AJ1052" s="139"/>
      <c r="AK1052" s="139"/>
      <c r="AL1052" s="139"/>
      <c r="AM1052" s="139"/>
      <c r="AN1052" s="139"/>
      <c r="AO1052" s="139"/>
      <c r="AP1052" s="139"/>
      <c r="AQ1052" s="139"/>
      <c r="AR1052" s="139"/>
      <c r="AS1052" s="139"/>
      <c r="AT1052" s="139"/>
      <c r="AU1052" s="139"/>
      <c r="AV1052" s="139"/>
      <c r="AW1052" s="139"/>
      <c r="AX1052" s="139"/>
      <c r="AY1052" s="139"/>
      <c r="AZ1052" s="139"/>
      <c r="BA1052" s="139"/>
      <c r="BB1052" s="139"/>
      <c r="BC1052" s="139"/>
      <c r="BD1052" s="139"/>
      <c r="BE1052" s="139"/>
      <c r="BF1052" s="139"/>
      <c r="BG1052" s="139"/>
      <c r="BH1052" s="139"/>
      <c r="BI1052" s="139"/>
      <c r="BJ1052" s="139"/>
      <c r="BK1052" s="139"/>
      <c r="BL1052" s="139"/>
      <c r="BM1052" s="139"/>
      <c r="BN1052" s="139"/>
      <c r="BO1052" s="139"/>
      <c r="BP1052" s="139"/>
      <c r="BQ1052" s="139"/>
      <c r="BR1052" s="139"/>
      <c r="BS1052" s="139"/>
      <c r="BT1052" s="139"/>
      <c r="BU1052" s="139"/>
      <c r="BV1052" s="139"/>
      <c r="BW1052" s="139"/>
      <c r="BX1052" s="139"/>
      <c r="BY1052" s="139"/>
      <c r="BZ1052" s="139"/>
      <c r="CA1052" s="139"/>
      <c r="CB1052" s="139"/>
      <c r="CC1052" s="139"/>
      <c r="CD1052" s="139"/>
    </row>
    <row r="1053" spans="2:82" s="143" customFormat="1" x14ac:dyDescent="0.2">
      <c r="B1053" s="139"/>
      <c r="C1053" s="139"/>
      <c r="D1053" s="139"/>
      <c r="E1053" s="139"/>
      <c r="F1053" s="139"/>
      <c r="G1053" s="139"/>
      <c r="H1053" s="139"/>
      <c r="I1053" s="139"/>
      <c r="J1053" s="139"/>
      <c r="K1053" s="139"/>
      <c r="L1053" s="139"/>
      <c r="M1053" s="139"/>
      <c r="N1053" s="139"/>
      <c r="O1053" s="139"/>
      <c r="P1053" s="139"/>
      <c r="Q1053" s="139"/>
      <c r="R1053" s="139"/>
      <c r="S1053" s="139"/>
      <c r="T1053" s="139"/>
      <c r="U1053" s="139"/>
      <c r="V1053" s="139"/>
      <c r="W1053" s="139"/>
      <c r="X1053" s="139"/>
      <c r="Y1053" s="139"/>
      <c r="Z1053" s="139"/>
      <c r="AA1053" s="139"/>
      <c r="AB1053" s="139"/>
      <c r="AC1053" s="139"/>
      <c r="AD1053" s="139"/>
      <c r="AE1053" s="139"/>
      <c r="AF1053" s="139"/>
      <c r="AG1053" s="139"/>
      <c r="AH1053" s="139"/>
      <c r="AI1053" s="139"/>
      <c r="AJ1053" s="139"/>
      <c r="AK1053" s="139"/>
      <c r="AL1053" s="139"/>
      <c r="AM1053" s="139"/>
      <c r="AN1053" s="139"/>
      <c r="AO1053" s="139"/>
      <c r="AP1053" s="139"/>
      <c r="AQ1053" s="139"/>
      <c r="AR1053" s="139"/>
      <c r="AS1053" s="139"/>
      <c r="AT1053" s="139"/>
      <c r="AU1053" s="139"/>
      <c r="AV1053" s="139"/>
      <c r="AW1053" s="139"/>
      <c r="AX1053" s="139"/>
      <c r="AY1053" s="139"/>
      <c r="AZ1053" s="139"/>
      <c r="BA1053" s="139"/>
      <c r="BB1053" s="139"/>
      <c r="BC1053" s="139"/>
      <c r="BD1053" s="139"/>
      <c r="BE1053" s="139"/>
      <c r="BF1053" s="139"/>
      <c r="BG1053" s="139"/>
      <c r="BH1053" s="139"/>
      <c r="BI1053" s="139"/>
      <c r="BJ1053" s="139"/>
      <c r="BK1053" s="139"/>
      <c r="BL1053" s="139"/>
      <c r="BM1053" s="139"/>
      <c r="BN1053" s="139"/>
      <c r="BO1053" s="139"/>
      <c r="BP1053" s="139"/>
      <c r="BQ1053" s="139"/>
      <c r="BR1053" s="139"/>
      <c r="BS1053" s="139"/>
      <c r="BT1053" s="139"/>
      <c r="BU1053" s="139"/>
      <c r="BV1053" s="139"/>
      <c r="BW1053" s="139"/>
      <c r="BX1053" s="139"/>
      <c r="BY1053" s="139"/>
      <c r="BZ1053" s="139"/>
      <c r="CA1053" s="139"/>
      <c r="CB1053" s="139"/>
      <c r="CC1053" s="139"/>
      <c r="CD1053" s="139"/>
    </row>
    <row r="1054" spans="2:82" s="143" customFormat="1" x14ac:dyDescent="0.2">
      <c r="B1054" s="139"/>
      <c r="C1054" s="139"/>
      <c r="D1054" s="139"/>
      <c r="E1054" s="139"/>
      <c r="F1054" s="139"/>
      <c r="G1054" s="139"/>
      <c r="H1054" s="139"/>
      <c r="I1054" s="139"/>
      <c r="J1054" s="139"/>
      <c r="K1054" s="139"/>
      <c r="L1054" s="139"/>
      <c r="M1054" s="139"/>
      <c r="N1054" s="139"/>
      <c r="O1054" s="139"/>
      <c r="P1054" s="139"/>
      <c r="Q1054" s="139"/>
      <c r="R1054" s="139"/>
      <c r="S1054" s="139"/>
      <c r="T1054" s="139"/>
      <c r="U1054" s="139"/>
      <c r="V1054" s="139"/>
      <c r="W1054" s="139"/>
      <c r="X1054" s="139"/>
      <c r="Y1054" s="139"/>
      <c r="Z1054" s="139"/>
      <c r="AA1054" s="139"/>
      <c r="AB1054" s="139"/>
      <c r="AC1054" s="139"/>
      <c r="AD1054" s="139"/>
      <c r="AE1054" s="139"/>
      <c r="AF1054" s="139"/>
      <c r="AG1054" s="139"/>
      <c r="AH1054" s="139"/>
      <c r="AI1054" s="139"/>
      <c r="AJ1054" s="139"/>
      <c r="AK1054" s="139"/>
      <c r="AL1054" s="139"/>
      <c r="AM1054" s="139"/>
      <c r="AN1054" s="139"/>
      <c r="AO1054" s="139"/>
      <c r="AP1054" s="139"/>
      <c r="AQ1054" s="139"/>
      <c r="AR1054" s="139"/>
      <c r="AS1054" s="139"/>
      <c r="AT1054" s="139"/>
      <c r="AU1054" s="139"/>
      <c r="AV1054" s="139"/>
      <c r="AW1054" s="139"/>
      <c r="AX1054" s="139"/>
      <c r="AY1054" s="139"/>
      <c r="AZ1054" s="139"/>
      <c r="BA1054" s="139"/>
      <c r="BB1054" s="139"/>
      <c r="BC1054" s="139"/>
      <c r="BD1054" s="139"/>
      <c r="BE1054" s="139"/>
      <c r="BF1054" s="139"/>
      <c r="BG1054" s="139"/>
      <c r="BH1054" s="139"/>
      <c r="BI1054" s="139"/>
      <c r="BJ1054" s="139"/>
      <c r="BK1054" s="139"/>
      <c r="BL1054" s="139"/>
      <c r="BM1054" s="139"/>
      <c r="BN1054" s="139"/>
      <c r="BO1054" s="139"/>
      <c r="BP1054" s="139"/>
      <c r="BQ1054" s="139"/>
      <c r="BR1054" s="139"/>
      <c r="BS1054" s="139"/>
      <c r="BT1054" s="139"/>
      <c r="BU1054" s="139"/>
      <c r="BV1054" s="139"/>
      <c r="BW1054" s="139"/>
      <c r="BX1054" s="139"/>
      <c r="BY1054" s="139"/>
      <c r="BZ1054" s="139"/>
      <c r="CA1054" s="139"/>
      <c r="CB1054" s="139"/>
      <c r="CC1054" s="139"/>
      <c r="CD1054" s="139"/>
    </row>
    <row r="1055" spans="2:82" s="143" customFormat="1" x14ac:dyDescent="0.2">
      <c r="B1055" s="139"/>
      <c r="C1055" s="139"/>
      <c r="D1055" s="139"/>
      <c r="E1055" s="139"/>
      <c r="F1055" s="139"/>
      <c r="G1055" s="139"/>
      <c r="H1055" s="139"/>
      <c r="I1055" s="139"/>
      <c r="J1055" s="139"/>
      <c r="K1055" s="139"/>
      <c r="L1055" s="139"/>
      <c r="M1055" s="139"/>
      <c r="N1055" s="139"/>
      <c r="O1055" s="139"/>
      <c r="P1055" s="139"/>
      <c r="Q1055" s="139"/>
      <c r="R1055" s="139"/>
      <c r="S1055" s="139"/>
      <c r="T1055" s="139"/>
      <c r="U1055" s="139"/>
      <c r="V1055" s="139"/>
      <c r="W1055" s="139"/>
      <c r="X1055" s="139"/>
      <c r="Y1055" s="139"/>
      <c r="Z1055" s="139"/>
      <c r="AA1055" s="139"/>
      <c r="AB1055" s="139"/>
      <c r="AC1055" s="139"/>
      <c r="AD1055" s="139"/>
      <c r="AE1055" s="139"/>
      <c r="AF1055" s="139"/>
      <c r="AG1055" s="139"/>
      <c r="AH1055" s="139"/>
      <c r="AI1055" s="139"/>
      <c r="AJ1055" s="139"/>
      <c r="AK1055" s="139"/>
      <c r="AL1055" s="139"/>
      <c r="AM1055" s="139"/>
      <c r="AN1055" s="139"/>
      <c r="AO1055" s="139"/>
      <c r="AP1055" s="139"/>
      <c r="AQ1055" s="139"/>
      <c r="AR1055" s="139"/>
      <c r="AS1055" s="139"/>
      <c r="AT1055" s="139"/>
      <c r="AU1055" s="139"/>
      <c r="AV1055" s="139"/>
      <c r="AW1055" s="139"/>
      <c r="AX1055" s="139"/>
      <c r="AY1055" s="139"/>
      <c r="AZ1055" s="139"/>
      <c r="BA1055" s="139"/>
      <c r="BB1055" s="139"/>
      <c r="BC1055" s="139"/>
      <c r="BD1055" s="139"/>
      <c r="BE1055" s="139"/>
      <c r="BF1055" s="139"/>
      <c r="BG1055" s="139"/>
      <c r="BH1055" s="139"/>
      <c r="BI1055" s="139"/>
      <c r="BJ1055" s="139"/>
      <c r="BK1055" s="139"/>
      <c r="BL1055" s="139"/>
      <c r="BM1055" s="139"/>
      <c r="BN1055" s="139"/>
      <c r="BO1055" s="139"/>
      <c r="BP1055" s="139"/>
      <c r="BQ1055" s="139"/>
      <c r="BR1055" s="139"/>
      <c r="BS1055" s="139"/>
      <c r="BT1055" s="139"/>
      <c r="BU1055" s="139"/>
      <c r="BV1055" s="139"/>
      <c r="BW1055" s="139"/>
      <c r="BX1055" s="139"/>
      <c r="BY1055" s="139"/>
      <c r="BZ1055" s="139"/>
      <c r="CA1055" s="139"/>
      <c r="CB1055" s="139"/>
      <c r="CC1055" s="139"/>
      <c r="CD1055" s="139"/>
    </row>
    <row r="1056" spans="2:82" s="143" customFormat="1" x14ac:dyDescent="0.2">
      <c r="B1056" s="139"/>
      <c r="C1056" s="139"/>
      <c r="D1056" s="139"/>
      <c r="E1056" s="139"/>
      <c r="F1056" s="139"/>
      <c r="G1056" s="139"/>
      <c r="H1056" s="139"/>
      <c r="I1056" s="139"/>
      <c r="J1056" s="139"/>
      <c r="K1056" s="139"/>
      <c r="L1056" s="139"/>
      <c r="M1056" s="139"/>
      <c r="N1056" s="139"/>
      <c r="O1056" s="139"/>
      <c r="P1056" s="139"/>
      <c r="Q1056" s="139"/>
      <c r="R1056" s="139"/>
      <c r="S1056" s="139"/>
      <c r="T1056" s="139"/>
      <c r="U1056" s="139"/>
      <c r="V1056" s="139"/>
      <c r="W1056" s="139"/>
      <c r="X1056" s="139"/>
      <c r="Y1056" s="139"/>
      <c r="Z1056" s="139"/>
      <c r="AA1056" s="139"/>
      <c r="AB1056" s="139"/>
      <c r="AC1056" s="139"/>
      <c r="AD1056" s="139"/>
      <c r="AE1056" s="139"/>
      <c r="AF1056" s="139"/>
      <c r="AG1056" s="139"/>
      <c r="AH1056" s="139"/>
      <c r="AI1056" s="139"/>
      <c r="AJ1056" s="139"/>
      <c r="AK1056" s="139"/>
      <c r="AL1056" s="139"/>
      <c r="AM1056" s="139"/>
      <c r="AN1056" s="139"/>
      <c r="AO1056" s="139"/>
      <c r="AP1056" s="139"/>
      <c r="AQ1056" s="139"/>
      <c r="AR1056" s="139"/>
      <c r="AS1056" s="139"/>
      <c r="AT1056" s="139"/>
      <c r="AU1056" s="139"/>
      <c r="AV1056" s="139"/>
      <c r="AW1056" s="139"/>
      <c r="AX1056" s="139"/>
      <c r="AY1056" s="139"/>
      <c r="AZ1056" s="139"/>
      <c r="BA1056" s="139"/>
      <c r="BB1056" s="139"/>
      <c r="BC1056" s="139"/>
      <c r="BD1056" s="139"/>
      <c r="BE1056" s="139"/>
      <c r="BF1056" s="139"/>
      <c r="BG1056" s="139"/>
      <c r="BH1056" s="139"/>
      <c r="BI1056" s="139"/>
      <c r="BJ1056" s="139"/>
      <c r="BK1056" s="139"/>
      <c r="BL1056" s="139"/>
      <c r="BM1056" s="139"/>
      <c r="BN1056" s="139"/>
      <c r="BO1056" s="139"/>
      <c r="BP1056" s="139"/>
      <c r="BQ1056" s="139"/>
      <c r="BR1056" s="139"/>
      <c r="BS1056" s="139"/>
      <c r="BT1056" s="139"/>
      <c r="BU1056" s="139"/>
      <c r="BV1056" s="139"/>
      <c r="BW1056" s="139"/>
      <c r="BX1056" s="139"/>
      <c r="BY1056" s="139"/>
      <c r="BZ1056" s="139"/>
      <c r="CA1056" s="139"/>
      <c r="CB1056" s="139"/>
      <c r="CC1056" s="139"/>
      <c r="CD1056" s="139"/>
    </row>
    <row r="1057" spans="2:82" s="143" customFormat="1" x14ac:dyDescent="0.2">
      <c r="B1057" s="139"/>
      <c r="C1057" s="139"/>
      <c r="D1057" s="139"/>
      <c r="E1057" s="139"/>
      <c r="F1057" s="139"/>
      <c r="G1057" s="139"/>
      <c r="H1057" s="139"/>
      <c r="I1057" s="139"/>
      <c r="J1057" s="139"/>
      <c r="K1057" s="139"/>
      <c r="L1057" s="139"/>
      <c r="M1057" s="139"/>
      <c r="N1057" s="139"/>
      <c r="O1057" s="139"/>
      <c r="P1057" s="139"/>
      <c r="Q1057" s="139"/>
      <c r="R1057" s="139"/>
      <c r="S1057" s="139"/>
      <c r="T1057" s="139"/>
      <c r="U1057" s="139"/>
      <c r="V1057" s="139"/>
      <c r="W1057" s="139"/>
      <c r="X1057" s="139"/>
      <c r="Y1057" s="139"/>
      <c r="Z1057" s="139"/>
      <c r="AA1057" s="139"/>
      <c r="AB1057" s="139"/>
      <c r="AC1057" s="139"/>
      <c r="AD1057" s="139"/>
      <c r="AE1057" s="139"/>
      <c r="AF1057" s="139"/>
      <c r="AG1057" s="139"/>
      <c r="AH1057" s="139"/>
      <c r="AI1057" s="139"/>
      <c r="AJ1057" s="139"/>
      <c r="AK1057" s="139"/>
      <c r="AL1057" s="139"/>
      <c r="AM1057" s="139"/>
      <c r="AN1057" s="139"/>
      <c r="AO1057" s="139"/>
      <c r="AP1057" s="139"/>
      <c r="AQ1057" s="139"/>
      <c r="AR1057" s="139"/>
      <c r="AS1057" s="139"/>
      <c r="AT1057" s="139"/>
      <c r="AU1057" s="139"/>
      <c r="AV1057" s="139"/>
      <c r="AW1057" s="139"/>
      <c r="AX1057" s="139"/>
      <c r="AY1057" s="139"/>
      <c r="AZ1057" s="139"/>
      <c r="BA1057" s="139"/>
      <c r="BB1057" s="139"/>
      <c r="BC1057" s="139"/>
      <c r="BD1057" s="139"/>
      <c r="BE1057" s="139"/>
      <c r="BF1057" s="139"/>
      <c r="BG1057" s="139"/>
      <c r="BH1057" s="139"/>
      <c r="BI1057" s="139"/>
      <c r="BJ1057" s="139"/>
      <c r="BK1057" s="139"/>
      <c r="BL1057" s="139"/>
      <c r="BM1057" s="139"/>
      <c r="BN1057" s="139"/>
      <c r="BO1057" s="139"/>
      <c r="BP1057" s="139"/>
      <c r="BQ1057" s="139"/>
      <c r="BR1057" s="139"/>
      <c r="BS1057" s="139"/>
      <c r="BT1057" s="139"/>
      <c r="BU1057" s="139"/>
      <c r="BV1057" s="139"/>
      <c r="BW1057" s="139"/>
      <c r="BX1057" s="139"/>
      <c r="BY1057" s="139"/>
      <c r="BZ1057" s="139"/>
      <c r="CA1057" s="139"/>
      <c r="CB1057" s="139"/>
      <c r="CC1057" s="139"/>
      <c r="CD1057" s="139"/>
    </row>
    <row r="1058" spans="2:82" s="143" customFormat="1" x14ac:dyDescent="0.2">
      <c r="B1058" s="139"/>
      <c r="C1058" s="139"/>
      <c r="D1058" s="139"/>
      <c r="E1058" s="139"/>
      <c r="F1058" s="139"/>
      <c r="G1058" s="139"/>
      <c r="H1058" s="139"/>
      <c r="I1058" s="139"/>
      <c r="J1058" s="139"/>
      <c r="K1058" s="139"/>
      <c r="L1058" s="139"/>
      <c r="M1058" s="139"/>
      <c r="N1058" s="139"/>
      <c r="O1058" s="139"/>
      <c r="P1058" s="139"/>
      <c r="Q1058" s="139"/>
      <c r="R1058" s="139"/>
      <c r="S1058" s="139"/>
      <c r="T1058" s="139"/>
      <c r="U1058" s="139"/>
      <c r="V1058" s="139"/>
      <c r="W1058" s="139"/>
      <c r="X1058" s="139"/>
      <c r="Y1058" s="139"/>
      <c r="Z1058" s="139"/>
      <c r="AA1058" s="139"/>
      <c r="AB1058" s="139"/>
      <c r="AC1058" s="139"/>
      <c r="AD1058" s="139"/>
      <c r="AE1058" s="139"/>
      <c r="AF1058" s="139"/>
      <c r="AG1058" s="139"/>
      <c r="AH1058" s="139"/>
      <c r="AI1058" s="139"/>
      <c r="AJ1058" s="139"/>
      <c r="AK1058" s="139"/>
      <c r="AL1058" s="139"/>
      <c r="AM1058" s="139"/>
      <c r="AN1058" s="139"/>
      <c r="AO1058" s="139"/>
      <c r="AP1058" s="139"/>
      <c r="AQ1058" s="139"/>
      <c r="AR1058" s="139"/>
      <c r="AS1058" s="139"/>
      <c r="AT1058" s="139"/>
      <c r="AU1058" s="139"/>
      <c r="AV1058" s="139"/>
      <c r="AW1058" s="139"/>
      <c r="AX1058" s="139"/>
      <c r="AY1058" s="139"/>
      <c r="AZ1058" s="139"/>
      <c r="BA1058" s="139"/>
      <c r="BB1058" s="139"/>
      <c r="BC1058" s="139"/>
      <c r="BD1058" s="139"/>
      <c r="BE1058" s="139"/>
      <c r="BF1058" s="139"/>
      <c r="BG1058" s="139"/>
      <c r="BH1058" s="139"/>
      <c r="BI1058" s="139"/>
      <c r="BJ1058" s="139"/>
      <c r="BK1058" s="139"/>
      <c r="BL1058" s="139"/>
      <c r="BM1058" s="139"/>
      <c r="BN1058" s="139"/>
      <c r="BO1058" s="139"/>
      <c r="BP1058" s="139"/>
      <c r="BQ1058" s="139"/>
      <c r="BR1058" s="139"/>
      <c r="BS1058" s="139"/>
      <c r="BT1058" s="139"/>
      <c r="BU1058" s="139"/>
      <c r="BV1058" s="139"/>
      <c r="BW1058" s="139"/>
      <c r="BX1058" s="139"/>
      <c r="BY1058" s="139"/>
      <c r="BZ1058" s="139"/>
      <c r="CA1058" s="139"/>
      <c r="CB1058" s="139"/>
      <c r="CC1058" s="139"/>
      <c r="CD1058" s="139"/>
    </row>
    <row r="1059" spans="2:82" s="143" customFormat="1" x14ac:dyDescent="0.2">
      <c r="B1059" s="139"/>
      <c r="C1059" s="139"/>
      <c r="D1059" s="139"/>
      <c r="E1059" s="139"/>
      <c r="F1059" s="139"/>
      <c r="G1059" s="139"/>
      <c r="H1059" s="139"/>
      <c r="I1059" s="139"/>
      <c r="J1059" s="139"/>
      <c r="K1059" s="139"/>
      <c r="L1059" s="139"/>
      <c r="M1059" s="139"/>
      <c r="N1059" s="139"/>
      <c r="O1059" s="139"/>
      <c r="P1059" s="139"/>
      <c r="Q1059" s="139"/>
      <c r="R1059" s="139"/>
      <c r="S1059" s="139"/>
      <c r="T1059" s="139"/>
      <c r="U1059" s="139"/>
      <c r="V1059" s="139"/>
      <c r="W1059" s="139"/>
      <c r="X1059" s="139"/>
      <c r="Y1059" s="139"/>
      <c r="Z1059" s="139"/>
      <c r="AA1059" s="139"/>
      <c r="AB1059" s="139"/>
      <c r="AC1059" s="139"/>
      <c r="AD1059" s="139"/>
      <c r="AE1059" s="139"/>
      <c r="AF1059" s="139"/>
      <c r="AG1059" s="139"/>
      <c r="AH1059" s="139"/>
      <c r="AI1059" s="139"/>
      <c r="AJ1059" s="139"/>
      <c r="AK1059" s="139"/>
      <c r="AL1059" s="139"/>
      <c r="AM1059" s="139"/>
      <c r="AN1059" s="139"/>
      <c r="AO1059" s="139"/>
      <c r="AP1059" s="139"/>
      <c r="AQ1059" s="139"/>
      <c r="AR1059" s="139"/>
      <c r="AS1059" s="139"/>
      <c r="AT1059" s="139"/>
      <c r="AU1059" s="139"/>
      <c r="AV1059" s="139"/>
      <c r="AW1059" s="139"/>
      <c r="AX1059" s="139"/>
      <c r="AY1059" s="139"/>
      <c r="AZ1059" s="139"/>
      <c r="BA1059" s="139"/>
      <c r="BB1059" s="139"/>
      <c r="BC1059" s="139"/>
      <c r="BD1059" s="139"/>
      <c r="BE1059" s="139"/>
      <c r="BF1059" s="139"/>
      <c r="BG1059" s="139"/>
      <c r="BH1059" s="139"/>
      <c r="BI1059" s="139"/>
      <c r="BJ1059" s="139"/>
      <c r="BK1059" s="139"/>
      <c r="BL1059" s="139"/>
      <c r="BM1059" s="139"/>
      <c r="BN1059" s="139"/>
      <c r="BO1059" s="139"/>
      <c r="BP1059" s="139"/>
      <c r="BQ1059" s="139"/>
      <c r="BR1059" s="139"/>
      <c r="BS1059" s="139"/>
      <c r="BT1059" s="139"/>
      <c r="BU1059" s="139"/>
      <c r="BV1059" s="139"/>
      <c r="BW1059" s="139"/>
      <c r="BX1059" s="139"/>
      <c r="BY1059" s="139"/>
      <c r="BZ1059" s="139"/>
      <c r="CA1059" s="139"/>
      <c r="CB1059" s="139"/>
      <c r="CC1059" s="139"/>
      <c r="CD1059" s="139"/>
    </row>
    <row r="1060" spans="2:82" s="143" customFormat="1" x14ac:dyDescent="0.2">
      <c r="B1060" s="139"/>
      <c r="C1060" s="139"/>
      <c r="D1060" s="139"/>
      <c r="E1060" s="139"/>
      <c r="F1060" s="139"/>
      <c r="G1060" s="139"/>
      <c r="H1060" s="139"/>
      <c r="I1060" s="139"/>
      <c r="J1060" s="139"/>
      <c r="K1060" s="139"/>
      <c r="L1060" s="139"/>
      <c r="M1060" s="139"/>
      <c r="N1060" s="139"/>
      <c r="O1060" s="139"/>
      <c r="P1060" s="139"/>
      <c r="Q1060" s="139"/>
      <c r="R1060" s="139"/>
      <c r="S1060" s="139"/>
      <c r="T1060" s="139"/>
      <c r="U1060" s="139"/>
      <c r="V1060" s="139"/>
      <c r="W1060" s="139"/>
      <c r="X1060" s="139"/>
      <c r="Y1060" s="139"/>
      <c r="Z1060" s="139"/>
      <c r="AA1060" s="139"/>
      <c r="AB1060" s="139"/>
      <c r="AC1060" s="139"/>
      <c r="AD1060" s="139"/>
      <c r="AE1060" s="139"/>
      <c r="AF1060" s="139"/>
      <c r="AG1060" s="139"/>
      <c r="AH1060" s="139"/>
      <c r="AI1060" s="139"/>
      <c r="AJ1060" s="139"/>
      <c r="AK1060" s="139"/>
      <c r="AL1060" s="139"/>
      <c r="AM1060" s="139"/>
      <c r="AN1060" s="139"/>
      <c r="AO1060" s="139"/>
      <c r="AP1060" s="139"/>
      <c r="AQ1060" s="139"/>
      <c r="AR1060" s="139"/>
      <c r="AS1060" s="139"/>
      <c r="AT1060" s="139"/>
      <c r="AU1060" s="139"/>
      <c r="AV1060" s="139"/>
      <c r="AW1060" s="139"/>
      <c r="AX1060" s="139"/>
      <c r="AY1060" s="139"/>
      <c r="AZ1060" s="139"/>
      <c r="BA1060" s="139"/>
      <c r="BB1060" s="139"/>
      <c r="BC1060" s="139"/>
      <c r="BD1060" s="139"/>
      <c r="BE1060" s="139"/>
      <c r="BF1060" s="139"/>
      <c r="BG1060" s="139"/>
      <c r="BH1060" s="139"/>
      <c r="BI1060" s="139"/>
      <c r="BJ1060" s="139"/>
      <c r="BK1060" s="139"/>
      <c r="BL1060" s="139"/>
      <c r="BM1060" s="139"/>
      <c r="BN1060" s="139"/>
      <c r="BO1060" s="139"/>
      <c r="BP1060" s="139"/>
      <c r="BQ1060" s="139"/>
      <c r="BR1060" s="139"/>
      <c r="BS1060" s="139"/>
      <c r="BT1060" s="139"/>
      <c r="BU1060" s="139"/>
      <c r="BV1060" s="139"/>
      <c r="BW1060" s="139"/>
      <c r="BX1060" s="139"/>
      <c r="BY1060" s="139"/>
      <c r="BZ1060" s="139"/>
      <c r="CA1060" s="139"/>
      <c r="CB1060" s="139"/>
      <c r="CC1060" s="139"/>
      <c r="CD1060" s="139"/>
    </row>
    <row r="1061" spans="2:82" s="143" customFormat="1" x14ac:dyDescent="0.2">
      <c r="B1061" s="139"/>
      <c r="C1061" s="139"/>
      <c r="D1061" s="139"/>
      <c r="E1061" s="139"/>
      <c r="F1061" s="139"/>
      <c r="G1061" s="139"/>
      <c r="H1061" s="139"/>
      <c r="I1061" s="139"/>
      <c r="J1061" s="139"/>
      <c r="K1061" s="139"/>
      <c r="L1061" s="139"/>
      <c r="M1061" s="139"/>
      <c r="N1061" s="139"/>
      <c r="O1061" s="139"/>
      <c r="P1061" s="139"/>
      <c r="Q1061" s="139"/>
      <c r="R1061" s="139"/>
      <c r="S1061" s="139"/>
      <c r="T1061" s="139"/>
      <c r="U1061" s="139"/>
      <c r="V1061" s="139"/>
      <c r="W1061" s="139"/>
      <c r="X1061" s="139"/>
      <c r="Y1061" s="139"/>
      <c r="Z1061" s="139"/>
      <c r="AA1061" s="139"/>
      <c r="AB1061" s="139"/>
      <c r="AC1061" s="139"/>
      <c r="AD1061" s="139"/>
      <c r="AE1061" s="139"/>
      <c r="AF1061" s="139"/>
      <c r="AG1061" s="139"/>
      <c r="AH1061" s="139"/>
      <c r="AI1061" s="139"/>
      <c r="AJ1061" s="139"/>
      <c r="AK1061" s="139"/>
      <c r="AL1061" s="139"/>
      <c r="AM1061" s="139"/>
      <c r="AN1061" s="139"/>
      <c r="AO1061" s="139"/>
      <c r="AP1061" s="139"/>
      <c r="AQ1061" s="139"/>
      <c r="AR1061" s="139"/>
      <c r="AS1061" s="139"/>
      <c r="AT1061" s="139"/>
      <c r="AU1061" s="139"/>
      <c r="AV1061" s="139"/>
      <c r="AW1061" s="139"/>
      <c r="AX1061" s="139"/>
      <c r="AY1061" s="139"/>
      <c r="AZ1061" s="139"/>
      <c r="BA1061" s="139"/>
      <c r="BB1061" s="139"/>
      <c r="BC1061" s="139"/>
      <c r="BD1061" s="139"/>
      <c r="BE1061" s="139"/>
      <c r="BF1061" s="139"/>
      <c r="BG1061" s="139"/>
      <c r="BH1061" s="139"/>
      <c r="BI1061" s="139"/>
      <c r="BJ1061" s="139"/>
      <c r="BK1061" s="139"/>
      <c r="BL1061" s="139"/>
      <c r="BM1061" s="139"/>
      <c r="BN1061" s="139"/>
      <c r="BO1061" s="139"/>
      <c r="BP1061" s="139"/>
      <c r="BQ1061" s="139"/>
      <c r="BR1061" s="139"/>
      <c r="BS1061" s="139"/>
      <c r="BT1061" s="139"/>
      <c r="BU1061" s="139"/>
      <c r="BV1061" s="139"/>
      <c r="BW1061" s="139"/>
      <c r="BX1061" s="139"/>
      <c r="BY1061" s="139"/>
      <c r="BZ1061" s="139"/>
      <c r="CA1061" s="139"/>
      <c r="CB1061" s="139"/>
      <c r="CC1061" s="139"/>
      <c r="CD1061" s="139"/>
    </row>
    <row r="1062" spans="2:82" s="143" customFormat="1" x14ac:dyDescent="0.2">
      <c r="B1062" s="139"/>
      <c r="C1062" s="139"/>
      <c r="D1062" s="139"/>
      <c r="E1062" s="139"/>
      <c r="F1062" s="139"/>
      <c r="G1062" s="139"/>
      <c r="H1062" s="139"/>
      <c r="I1062" s="139"/>
      <c r="J1062" s="139"/>
      <c r="K1062" s="139"/>
      <c r="L1062" s="139"/>
      <c r="M1062" s="139"/>
      <c r="N1062" s="139"/>
      <c r="O1062" s="139"/>
      <c r="P1062" s="139"/>
      <c r="Q1062" s="139"/>
      <c r="R1062" s="139"/>
      <c r="S1062" s="139"/>
      <c r="T1062" s="139"/>
      <c r="U1062" s="139"/>
      <c r="V1062" s="139"/>
      <c r="W1062" s="139"/>
      <c r="X1062" s="139"/>
      <c r="Y1062" s="139"/>
      <c r="Z1062" s="139"/>
      <c r="AA1062" s="139"/>
      <c r="AB1062" s="139"/>
      <c r="AC1062" s="139"/>
      <c r="AD1062" s="139"/>
      <c r="AE1062" s="139"/>
      <c r="AF1062" s="139"/>
      <c r="AG1062" s="139"/>
      <c r="AH1062" s="139"/>
      <c r="AI1062" s="139"/>
      <c r="AJ1062" s="139"/>
      <c r="AK1062" s="139"/>
      <c r="AL1062" s="139"/>
      <c r="AM1062" s="139"/>
      <c r="AN1062" s="139"/>
      <c r="AO1062" s="139"/>
      <c r="AP1062" s="139"/>
      <c r="AQ1062" s="139"/>
      <c r="AR1062" s="139"/>
      <c r="AS1062" s="139"/>
      <c r="AT1062" s="139"/>
      <c r="AU1062" s="139"/>
      <c r="AV1062" s="139"/>
      <c r="AW1062" s="139"/>
      <c r="AX1062" s="139"/>
      <c r="AY1062" s="139"/>
      <c r="AZ1062" s="139"/>
      <c r="BA1062" s="139"/>
      <c r="BB1062" s="139"/>
      <c r="BC1062" s="139"/>
      <c r="BD1062" s="139"/>
      <c r="BE1062" s="139"/>
      <c r="BF1062" s="139"/>
      <c r="BG1062" s="139"/>
      <c r="BH1062" s="139"/>
      <c r="BI1062" s="139"/>
      <c r="BJ1062" s="139"/>
      <c r="BK1062" s="139"/>
      <c r="BL1062" s="139"/>
      <c r="BM1062" s="139"/>
      <c r="BN1062" s="139"/>
      <c r="BO1062" s="139"/>
      <c r="BP1062" s="139"/>
      <c r="BQ1062" s="139"/>
      <c r="BR1062" s="139"/>
      <c r="BS1062" s="139"/>
      <c r="BT1062" s="139"/>
      <c r="BU1062" s="139"/>
      <c r="BV1062" s="139"/>
      <c r="BW1062" s="139"/>
      <c r="BX1062" s="139"/>
      <c r="BY1062" s="139"/>
      <c r="BZ1062" s="139"/>
      <c r="CA1062" s="139"/>
      <c r="CB1062" s="139"/>
      <c r="CC1062" s="139"/>
      <c r="CD1062" s="139"/>
    </row>
    <row r="1063" spans="2:82" s="143" customFormat="1" x14ac:dyDescent="0.2">
      <c r="B1063" s="139"/>
      <c r="C1063" s="139"/>
      <c r="D1063" s="139"/>
      <c r="E1063" s="139"/>
      <c r="F1063" s="139"/>
      <c r="G1063" s="139"/>
      <c r="H1063" s="139"/>
      <c r="I1063" s="139"/>
      <c r="J1063" s="139"/>
      <c r="K1063" s="139"/>
      <c r="L1063" s="139"/>
      <c r="M1063" s="139"/>
      <c r="N1063" s="139"/>
      <c r="O1063" s="139"/>
      <c r="P1063" s="139"/>
      <c r="Q1063" s="139"/>
      <c r="R1063" s="139"/>
      <c r="S1063" s="139"/>
      <c r="T1063" s="139"/>
      <c r="U1063" s="139"/>
      <c r="V1063" s="139"/>
      <c r="W1063" s="139"/>
      <c r="X1063" s="139"/>
      <c r="Y1063" s="139"/>
      <c r="Z1063" s="139"/>
      <c r="AA1063" s="139"/>
      <c r="AB1063" s="139"/>
      <c r="AC1063" s="139"/>
      <c r="AD1063" s="139"/>
      <c r="AE1063" s="139"/>
      <c r="AF1063" s="139"/>
      <c r="AG1063" s="139"/>
      <c r="AH1063" s="139"/>
      <c r="AI1063" s="139"/>
      <c r="AJ1063" s="139"/>
      <c r="AK1063" s="139"/>
      <c r="AL1063" s="139"/>
      <c r="AM1063" s="139"/>
      <c r="AN1063" s="139"/>
      <c r="AO1063" s="139"/>
      <c r="AP1063" s="139"/>
      <c r="AQ1063" s="139"/>
      <c r="AR1063" s="139"/>
      <c r="AS1063" s="139"/>
      <c r="AT1063" s="139"/>
      <c r="AU1063" s="139"/>
      <c r="AV1063" s="139"/>
      <c r="AW1063" s="139"/>
      <c r="AX1063" s="139"/>
      <c r="AY1063" s="139"/>
      <c r="AZ1063" s="139"/>
      <c r="BA1063" s="139"/>
      <c r="BB1063" s="139"/>
      <c r="BC1063" s="139"/>
      <c r="BD1063" s="139"/>
      <c r="BE1063" s="139"/>
      <c r="BF1063" s="139"/>
      <c r="BG1063" s="139"/>
      <c r="BH1063" s="139"/>
      <c r="BI1063" s="139"/>
      <c r="BJ1063" s="139"/>
      <c r="BK1063" s="139"/>
      <c r="BL1063" s="139"/>
      <c r="BM1063" s="139"/>
      <c r="BN1063" s="139"/>
      <c r="BO1063" s="139"/>
      <c r="BP1063" s="139"/>
      <c r="BQ1063" s="139"/>
      <c r="BR1063" s="139"/>
      <c r="BS1063" s="139"/>
      <c r="BT1063" s="139"/>
      <c r="BU1063" s="139"/>
      <c r="BV1063" s="139"/>
      <c r="BW1063" s="139"/>
      <c r="BX1063" s="139"/>
      <c r="BY1063" s="139"/>
      <c r="BZ1063" s="139"/>
      <c r="CA1063" s="139"/>
      <c r="CB1063" s="139"/>
      <c r="CC1063" s="139"/>
      <c r="CD1063" s="139"/>
    </row>
    <row r="1064" spans="2:82" s="143" customFormat="1" x14ac:dyDescent="0.2">
      <c r="B1064" s="139"/>
      <c r="C1064" s="139"/>
      <c r="D1064" s="139"/>
      <c r="E1064" s="139"/>
      <c r="F1064" s="139"/>
      <c r="G1064" s="139"/>
      <c r="H1064" s="139"/>
      <c r="I1064" s="139"/>
      <c r="J1064" s="139"/>
      <c r="K1064" s="139"/>
      <c r="L1064" s="139"/>
      <c r="M1064" s="139"/>
      <c r="N1064" s="139"/>
      <c r="O1064" s="139"/>
      <c r="P1064" s="139"/>
      <c r="Q1064" s="139"/>
      <c r="R1064" s="139"/>
      <c r="S1064" s="139"/>
      <c r="T1064" s="139"/>
      <c r="U1064" s="139"/>
      <c r="V1064" s="139"/>
      <c r="W1064" s="139"/>
      <c r="X1064" s="139"/>
      <c r="Y1064" s="139"/>
      <c r="Z1064" s="139"/>
      <c r="AA1064" s="139"/>
      <c r="AB1064" s="139"/>
      <c r="AC1064" s="139"/>
      <c r="AD1064" s="139"/>
      <c r="AE1064" s="139"/>
      <c r="AF1064" s="139"/>
      <c r="AG1064" s="139"/>
      <c r="AH1064" s="139"/>
      <c r="AI1064" s="139"/>
      <c r="AJ1064" s="139"/>
      <c r="AK1064" s="139"/>
      <c r="AL1064" s="139"/>
      <c r="AM1064" s="139"/>
      <c r="AN1064" s="139"/>
      <c r="AO1064" s="139"/>
      <c r="AP1064" s="139"/>
      <c r="AQ1064" s="139"/>
      <c r="AR1064" s="139"/>
      <c r="AS1064" s="139"/>
      <c r="AT1064" s="139"/>
      <c r="AU1064" s="139"/>
      <c r="AV1064" s="139"/>
      <c r="AW1064" s="139"/>
      <c r="AX1064" s="139"/>
      <c r="AY1064" s="139"/>
      <c r="AZ1064" s="139"/>
      <c r="BA1064" s="139"/>
      <c r="BB1064" s="139"/>
      <c r="BC1064" s="139"/>
      <c r="BD1064" s="139"/>
      <c r="BE1064" s="139"/>
      <c r="BF1064" s="139"/>
      <c r="BG1064" s="139"/>
      <c r="BH1064" s="139"/>
      <c r="BI1064" s="139"/>
      <c r="BJ1064" s="139"/>
      <c r="BK1064" s="139"/>
      <c r="BL1064" s="139"/>
      <c r="BM1064" s="139"/>
      <c r="BN1064" s="139"/>
      <c r="BO1064" s="139"/>
      <c r="BP1064" s="139"/>
      <c r="BQ1064" s="139"/>
      <c r="BR1064" s="139"/>
      <c r="BS1064" s="139"/>
      <c r="BT1064" s="139"/>
      <c r="BU1064" s="139"/>
      <c r="BV1064" s="139"/>
      <c r="BW1064" s="139"/>
      <c r="BX1064" s="139"/>
      <c r="BY1064" s="139"/>
      <c r="BZ1064" s="139"/>
      <c r="CA1064" s="139"/>
      <c r="CB1064" s="139"/>
      <c r="CC1064" s="139"/>
      <c r="CD1064" s="139"/>
    </row>
    <row r="1065" spans="2:82" s="143" customFormat="1" x14ac:dyDescent="0.2">
      <c r="B1065" s="139"/>
      <c r="C1065" s="139"/>
      <c r="D1065" s="139"/>
      <c r="E1065" s="139"/>
      <c r="F1065" s="139"/>
      <c r="G1065" s="139"/>
      <c r="H1065" s="139"/>
      <c r="I1065" s="139"/>
      <c r="J1065" s="139"/>
      <c r="K1065" s="139"/>
      <c r="L1065" s="139"/>
      <c r="M1065" s="139"/>
      <c r="N1065" s="139"/>
      <c r="O1065" s="139"/>
      <c r="P1065" s="139"/>
      <c r="Q1065" s="139"/>
      <c r="R1065" s="139"/>
      <c r="S1065" s="139"/>
      <c r="T1065" s="139"/>
      <c r="U1065" s="139"/>
      <c r="V1065" s="139"/>
      <c r="W1065" s="139"/>
      <c r="X1065" s="139"/>
      <c r="Y1065" s="139"/>
      <c r="Z1065" s="139"/>
      <c r="AA1065" s="139"/>
      <c r="AB1065" s="139"/>
      <c r="AC1065" s="139"/>
      <c r="AD1065" s="139"/>
      <c r="AE1065" s="139"/>
      <c r="AF1065" s="139"/>
      <c r="AG1065" s="139"/>
      <c r="AH1065" s="139"/>
      <c r="AI1065" s="139"/>
      <c r="AJ1065" s="139"/>
      <c r="AK1065" s="139"/>
      <c r="AL1065" s="139"/>
      <c r="AM1065" s="139"/>
      <c r="AN1065" s="139"/>
      <c r="AO1065" s="139"/>
      <c r="AP1065" s="139"/>
      <c r="AQ1065" s="139"/>
      <c r="AR1065" s="139"/>
      <c r="AS1065" s="139"/>
      <c r="AT1065" s="139"/>
      <c r="AU1065" s="139"/>
      <c r="AV1065" s="139"/>
      <c r="AW1065" s="139"/>
      <c r="AX1065" s="139"/>
      <c r="AY1065" s="139"/>
      <c r="AZ1065" s="139"/>
      <c r="BA1065" s="139"/>
      <c r="BB1065" s="139"/>
      <c r="BC1065" s="139"/>
      <c r="BD1065" s="139"/>
      <c r="BE1065" s="139"/>
      <c r="BF1065" s="139"/>
      <c r="BG1065" s="139"/>
      <c r="BH1065" s="139"/>
      <c r="BI1065" s="139"/>
      <c r="BJ1065" s="139"/>
      <c r="BK1065" s="139"/>
      <c r="BL1065" s="139"/>
      <c r="BM1065" s="139"/>
      <c r="BN1065" s="139"/>
      <c r="BO1065" s="139"/>
      <c r="BP1065" s="139"/>
      <c r="BQ1065" s="139"/>
      <c r="BR1065" s="139"/>
      <c r="BS1065" s="139"/>
      <c r="BT1065" s="139"/>
      <c r="BU1065" s="139"/>
      <c r="BV1065" s="139"/>
      <c r="BW1065" s="139"/>
      <c r="BX1065" s="139"/>
      <c r="BY1065" s="139"/>
      <c r="BZ1065" s="139"/>
      <c r="CA1065" s="139"/>
      <c r="CB1065" s="139"/>
      <c r="CC1065" s="139"/>
      <c r="CD1065" s="139"/>
    </row>
    <row r="1066" spans="2:82" s="143" customFormat="1" x14ac:dyDescent="0.2">
      <c r="B1066" s="139"/>
      <c r="C1066" s="139"/>
      <c r="D1066" s="139"/>
      <c r="E1066" s="139"/>
      <c r="F1066" s="139"/>
      <c r="G1066" s="139"/>
      <c r="H1066" s="139"/>
      <c r="I1066" s="139"/>
      <c r="J1066" s="139"/>
      <c r="K1066" s="139"/>
      <c r="L1066" s="139"/>
      <c r="M1066" s="139"/>
      <c r="N1066" s="139"/>
      <c r="O1066" s="139"/>
      <c r="P1066" s="139"/>
      <c r="Q1066" s="139"/>
      <c r="R1066" s="139"/>
      <c r="S1066" s="139"/>
      <c r="T1066" s="139"/>
      <c r="U1066" s="139"/>
      <c r="V1066" s="139"/>
      <c r="W1066" s="139"/>
      <c r="X1066" s="139"/>
      <c r="Y1066" s="139"/>
      <c r="Z1066" s="139"/>
      <c r="AA1066" s="139"/>
      <c r="AB1066" s="139"/>
      <c r="AC1066" s="139"/>
      <c r="AD1066" s="139"/>
      <c r="AE1066" s="139"/>
      <c r="AF1066" s="139"/>
      <c r="AG1066" s="139"/>
      <c r="AH1066" s="139"/>
      <c r="AI1066" s="139"/>
      <c r="AJ1066" s="139"/>
      <c r="AK1066" s="139"/>
      <c r="AL1066" s="139"/>
      <c r="AM1066" s="139"/>
      <c r="AN1066" s="139"/>
      <c r="AO1066" s="139"/>
      <c r="AP1066" s="139"/>
      <c r="AQ1066" s="139"/>
      <c r="AR1066" s="139"/>
      <c r="AS1066" s="139"/>
      <c r="AT1066" s="139"/>
      <c r="AU1066" s="139"/>
      <c r="AV1066" s="139"/>
      <c r="AW1066" s="139"/>
      <c r="AX1066" s="139"/>
      <c r="AY1066" s="139"/>
      <c r="AZ1066" s="139"/>
      <c r="BA1066" s="139"/>
      <c r="BB1066" s="139"/>
      <c r="BC1066" s="139"/>
      <c r="BD1066" s="139"/>
      <c r="BE1066" s="139"/>
      <c r="BF1066" s="139"/>
      <c r="BG1066" s="139"/>
      <c r="BH1066" s="139"/>
      <c r="BI1066" s="139"/>
      <c r="BJ1066" s="139"/>
      <c r="BK1066" s="139"/>
      <c r="BL1066" s="139"/>
      <c r="BM1066" s="139"/>
      <c r="BN1066" s="139"/>
      <c r="BO1066" s="139"/>
      <c r="BP1066" s="139"/>
      <c r="BQ1066" s="139"/>
      <c r="BR1066" s="139"/>
      <c r="BS1066" s="139"/>
      <c r="BT1066" s="139"/>
      <c r="BU1066" s="139"/>
      <c r="BV1066" s="139"/>
      <c r="BW1066" s="139"/>
      <c r="BX1066" s="139"/>
      <c r="BY1066" s="139"/>
      <c r="BZ1066" s="139"/>
      <c r="CA1066" s="139"/>
      <c r="CB1066" s="139"/>
      <c r="CC1066" s="139"/>
      <c r="CD1066" s="139"/>
    </row>
    <row r="1067" spans="2:82" s="143" customFormat="1" x14ac:dyDescent="0.2">
      <c r="B1067" s="139"/>
      <c r="C1067" s="139"/>
      <c r="D1067" s="139"/>
      <c r="E1067" s="139"/>
      <c r="F1067" s="139"/>
      <c r="G1067" s="139"/>
      <c r="H1067" s="139"/>
      <c r="I1067" s="139"/>
      <c r="J1067" s="139"/>
      <c r="K1067" s="139"/>
      <c r="L1067" s="139"/>
      <c r="M1067" s="139"/>
      <c r="N1067" s="139"/>
      <c r="O1067" s="139"/>
      <c r="P1067" s="139"/>
      <c r="Q1067" s="139"/>
      <c r="R1067" s="139"/>
      <c r="S1067" s="139"/>
      <c r="T1067" s="139"/>
      <c r="U1067" s="139"/>
      <c r="V1067" s="139"/>
      <c r="W1067" s="139"/>
      <c r="X1067" s="139"/>
      <c r="Y1067" s="139"/>
      <c r="Z1067" s="139"/>
      <c r="AA1067" s="139"/>
      <c r="AB1067" s="139"/>
      <c r="AC1067" s="139"/>
      <c r="AD1067" s="139"/>
      <c r="AE1067" s="139"/>
      <c r="AF1067" s="139"/>
      <c r="AG1067" s="139"/>
      <c r="AH1067" s="139"/>
      <c r="AI1067" s="139"/>
      <c r="AJ1067" s="139"/>
      <c r="AK1067" s="139"/>
      <c r="AL1067" s="139"/>
      <c r="AM1067" s="139"/>
      <c r="AN1067" s="139"/>
      <c r="AO1067" s="139"/>
      <c r="AP1067" s="139"/>
      <c r="AQ1067" s="139"/>
      <c r="AR1067" s="139"/>
      <c r="AS1067" s="139"/>
      <c r="AT1067" s="139"/>
      <c r="AU1067" s="139"/>
      <c r="AV1067" s="139"/>
      <c r="AW1067" s="139"/>
      <c r="AX1067" s="139"/>
      <c r="AY1067" s="139"/>
      <c r="AZ1067" s="139"/>
      <c r="BA1067" s="139"/>
      <c r="BB1067" s="139"/>
      <c r="BC1067" s="139"/>
      <c r="BD1067" s="139"/>
      <c r="BE1067" s="139"/>
      <c r="BF1067" s="139"/>
      <c r="BG1067" s="139"/>
      <c r="BH1067" s="139"/>
      <c r="BI1067" s="139"/>
      <c r="BJ1067" s="139"/>
      <c r="BK1067" s="139"/>
      <c r="BL1067" s="139"/>
      <c r="BM1067" s="139"/>
      <c r="BN1067" s="139"/>
      <c r="BO1067" s="139"/>
      <c r="BP1067" s="139"/>
      <c r="BQ1067" s="139"/>
      <c r="BR1067" s="139"/>
      <c r="BS1067" s="139"/>
      <c r="BT1067" s="139"/>
      <c r="BU1067" s="139"/>
      <c r="BV1067" s="139"/>
      <c r="BW1067" s="139"/>
      <c r="BX1067" s="139"/>
      <c r="BY1067" s="139"/>
      <c r="BZ1067" s="139"/>
      <c r="CA1067" s="139"/>
      <c r="CB1067" s="139"/>
      <c r="CC1067" s="139"/>
      <c r="CD1067" s="139"/>
    </row>
    <row r="1068" spans="2:82" s="143" customFormat="1" x14ac:dyDescent="0.2">
      <c r="B1068" s="139"/>
      <c r="C1068" s="139"/>
      <c r="D1068" s="139"/>
      <c r="E1068" s="139"/>
      <c r="F1068" s="139"/>
      <c r="G1068" s="139"/>
      <c r="H1068" s="139"/>
      <c r="I1068" s="139"/>
      <c r="J1068" s="139"/>
      <c r="K1068" s="139"/>
      <c r="L1068" s="139"/>
      <c r="M1068" s="139"/>
      <c r="N1068" s="139"/>
      <c r="O1068" s="139"/>
      <c r="P1068" s="139"/>
      <c r="Q1068" s="139"/>
      <c r="R1068" s="139"/>
      <c r="S1068" s="139"/>
      <c r="T1068" s="139"/>
      <c r="U1068" s="139"/>
      <c r="V1068" s="139"/>
      <c r="W1068" s="139"/>
      <c r="X1068" s="139"/>
      <c r="Y1068" s="139"/>
      <c r="Z1068" s="139"/>
      <c r="AA1068" s="139"/>
      <c r="AB1068" s="139"/>
      <c r="AC1068" s="139"/>
      <c r="AD1068" s="139"/>
      <c r="AE1068" s="139"/>
      <c r="AF1068" s="139"/>
      <c r="AG1068" s="139"/>
      <c r="AH1068" s="139"/>
      <c r="AI1068" s="139"/>
      <c r="AJ1068" s="139"/>
      <c r="AK1068" s="139"/>
      <c r="AL1068" s="139"/>
      <c r="AM1068" s="139"/>
      <c r="AN1068" s="139"/>
      <c r="AO1068" s="139"/>
      <c r="AP1068" s="139"/>
      <c r="AQ1068" s="139"/>
      <c r="AR1068" s="139"/>
      <c r="AS1068" s="139"/>
      <c r="AT1068" s="139"/>
      <c r="AU1068" s="139"/>
      <c r="AV1068" s="139"/>
      <c r="AW1068" s="139"/>
      <c r="AX1068" s="139"/>
      <c r="AY1068" s="139"/>
      <c r="AZ1068" s="139"/>
      <c r="BA1068" s="139"/>
      <c r="BB1068" s="139"/>
      <c r="BC1068" s="139"/>
      <c r="BD1068" s="139"/>
      <c r="BE1068" s="139"/>
      <c r="BF1068" s="139"/>
      <c r="BG1068" s="139"/>
      <c r="BH1068" s="139"/>
      <c r="BI1068" s="139"/>
      <c r="BJ1068" s="139"/>
      <c r="BK1068" s="139"/>
      <c r="BL1068" s="139"/>
      <c r="BM1068" s="139"/>
      <c r="BN1068" s="139"/>
      <c r="BO1068" s="139"/>
      <c r="BP1068" s="139"/>
      <c r="BQ1068" s="139"/>
      <c r="BR1068" s="139"/>
      <c r="BS1068" s="139"/>
      <c r="BT1068" s="139"/>
      <c r="BU1068" s="139"/>
      <c r="BV1068" s="139"/>
      <c r="BW1068" s="139"/>
      <c r="BX1068" s="139"/>
      <c r="BY1068" s="139"/>
      <c r="BZ1068" s="139"/>
      <c r="CA1068" s="139"/>
      <c r="CB1068" s="139"/>
      <c r="CC1068" s="139"/>
      <c r="CD1068" s="139"/>
    </row>
    <row r="1069" spans="2:82" s="143" customFormat="1" x14ac:dyDescent="0.2">
      <c r="B1069" s="139"/>
      <c r="C1069" s="139"/>
      <c r="D1069" s="139"/>
      <c r="E1069" s="139"/>
      <c r="F1069" s="139"/>
      <c r="G1069" s="139"/>
      <c r="H1069" s="139"/>
      <c r="I1069" s="139"/>
      <c r="J1069" s="139"/>
      <c r="K1069" s="139"/>
      <c r="L1069" s="139"/>
      <c r="M1069" s="139"/>
      <c r="N1069" s="139"/>
      <c r="O1069" s="139"/>
      <c r="P1069" s="139"/>
      <c r="Q1069" s="139"/>
      <c r="R1069" s="139"/>
      <c r="S1069" s="139"/>
      <c r="T1069" s="139"/>
      <c r="U1069" s="139"/>
      <c r="V1069" s="139"/>
      <c r="W1069" s="139"/>
      <c r="X1069" s="139"/>
      <c r="Y1069" s="139"/>
      <c r="Z1069" s="139"/>
      <c r="AA1069" s="139"/>
      <c r="AB1069" s="139"/>
      <c r="AC1069" s="139"/>
      <c r="AD1069" s="139"/>
      <c r="AE1069" s="139"/>
      <c r="AF1069" s="139"/>
      <c r="AG1069" s="139"/>
      <c r="AH1069" s="139"/>
      <c r="AI1069" s="139"/>
      <c r="AJ1069" s="139"/>
      <c r="AK1069" s="139"/>
      <c r="AL1069" s="139"/>
      <c r="AM1069" s="139"/>
      <c r="AN1069" s="139"/>
      <c r="AO1069" s="139"/>
      <c r="AP1069" s="139"/>
      <c r="AQ1069" s="139"/>
      <c r="AR1069" s="139"/>
      <c r="AS1069" s="139"/>
      <c r="AT1069" s="139"/>
      <c r="AU1069" s="139"/>
      <c r="AV1069" s="139"/>
      <c r="AW1069" s="139"/>
      <c r="AX1069" s="139"/>
      <c r="AY1069" s="139"/>
      <c r="AZ1069" s="139"/>
      <c r="BA1069" s="139"/>
      <c r="BB1069" s="139"/>
      <c r="BC1069" s="139"/>
      <c r="BD1069" s="139"/>
      <c r="BE1069" s="139"/>
      <c r="BF1069" s="139"/>
      <c r="BG1069" s="139"/>
      <c r="BH1069" s="139"/>
      <c r="BI1069" s="139"/>
      <c r="BJ1069" s="139"/>
      <c r="BK1069" s="139"/>
      <c r="BL1069" s="139"/>
      <c r="BM1069" s="139"/>
      <c r="BN1069" s="139"/>
      <c r="BO1069" s="139"/>
      <c r="BP1069" s="139"/>
      <c r="BQ1069" s="139"/>
      <c r="BR1069" s="139"/>
      <c r="BS1069" s="139"/>
      <c r="BT1069" s="139"/>
      <c r="BU1069" s="139"/>
      <c r="BV1069" s="139"/>
      <c r="BW1069" s="139"/>
      <c r="BX1069" s="139"/>
      <c r="BY1069" s="139"/>
      <c r="BZ1069" s="139"/>
      <c r="CA1069" s="139"/>
      <c r="CB1069" s="139"/>
      <c r="CC1069" s="139"/>
      <c r="CD1069" s="139"/>
    </row>
    <row r="1070" spans="2:82" s="143" customFormat="1" x14ac:dyDescent="0.2">
      <c r="B1070" s="139"/>
      <c r="C1070" s="139"/>
      <c r="D1070" s="139"/>
      <c r="E1070" s="139"/>
      <c r="F1070" s="139"/>
      <c r="G1070" s="139"/>
      <c r="H1070" s="139"/>
      <c r="I1070" s="139"/>
      <c r="J1070" s="139"/>
      <c r="K1070" s="139"/>
      <c r="L1070" s="139"/>
      <c r="M1070" s="139"/>
      <c r="N1070" s="139"/>
      <c r="O1070" s="139"/>
      <c r="P1070" s="139"/>
      <c r="Q1070" s="139"/>
      <c r="R1070" s="139"/>
      <c r="S1070" s="139"/>
      <c r="T1070" s="139"/>
      <c r="U1070" s="139"/>
      <c r="V1070" s="139"/>
      <c r="W1070" s="139"/>
      <c r="X1070" s="139"/>
      <c r="Y1070" s="139"/>
      <c r="Z1070" s="139"/>
      <c r="AA1070" s="139"/>
      <c r="AB1070" s="139"/>
      <c r="AC1070" s="139"/>
      <c r="AD1070" s="139"/>
      <c r="AE1070" s="139"/>
      <c r="AF1070" s="139"/>
      <c r="AG1070" s="139"/>
      <c r="AH1070" s="139"/>
      <c r="AI1070" s="139"/>
      <c r="AJ1070" s="139"/>
      <c r="AK1070" s="139"/>
      <c r="AL1070" s="139"/>
      <c r="AM1070" s="139"/>
      <c r="AN1070" s="139"/>
      <c r="AO1070" s="139"/>
      <c r="AP1070" s="139"/>
      <c r="AQ1070" s="139"/>
      <c r="AR1070" s="139"/>
      <c r="AS1070" s="139"/>
      <c r="AT1070" s="139"/>
      <c r="AU1070" s="139"/>
      <c r="AV1070" s="139"/>
      <c r="AW1070" s="139"/>
      <c r="AX1070" s="139"/>
      <c r="AY1070" s="139"/>
      <c r="AZ1070" s="139"/>
      <c r="BA1070" s="139"/>
      <c r="BB1070" s="139"/>
      <c r="BC1070" s="139"/>
      <c r="BD1070" s="139"/>
      <c r="BE1070" s="139"/>
      <c r="BF1070" s="139"/>
      <c r="BG1070" s="139"/>
      <c r="BH1070" s="139"/>
      <c r="BI1070" s="139"/>
      <c r="BJ1070" s="139"/>
      <c r="BK1070" s="139"/>
      <c r="BL1070" s="139"/>
      <c r="BM1070" s="139"/>
      <c r="BN1070" s="139"/>
      <c r="BO1070" s="139"/>
      <c r="BP1070" s="139"/>
      <c r="BQ1070" s="139"/>
      <c r="BR1070" s="139"/>
      <c r="BS1070" s="139"/>
      <c r="BT1070" s="139"/>
      <c r="BU1070" s="139"/>
      <c r="BV1070" s="139"/>
      <c r="BW1070" s="139"/>
      <c r="BX1070" s="139"/>
      <c r="BY1070" s="139"/>
      <c r="BZ1070" s="139"/>
      <c r="CA1070" s="139"/>
      <c r="CB1070" s="139"/>
      <c r="CC1070" s="139"/>
      <c r="CD1070" s="139"/>
    </row>
    <row r="1071" spans="2:82" s="143" customFormat="1" x14ac:dyDescent="0.2">
      <c r="B1071" s="139"/>
      <c r="C1071" s="139"/>
      <c r="D1071" s="139"/>
      <c r="E1071" s="139"/>
      <c r="F1071" s="139"/>
      <c r="G1071" s="139"/>
      <c r="H1071" s="139"/>
      <c r="I1071" s="139"/>
      <c r="J1071" s="139"/>
      <c r="K1071" s="139"/>
      <c r="L1071" s="139"/>
      <c r="M1071" s="139"/>
      <c r="N1071" s="139"/>
      <c r="O1071" s="139"/>
      <c r="P1071" s="139"/>
      <c r="Q1071" s="139"/>
      <c r="R1071" s="139"/>
      <c r="S1071" s="139"/>
      <c r="T1071" s="139"/>
      <c r="U1071" s="139"/>
      <c r="V1071" s="139"/>
      <c r="W1071" s="139"/>
      <c r="X1071" s="139"/>
      <c r="Y1071" s="139"/>
      <c r="Z1071" s="139"/>
      <c r="AA1071" s="139"/>
      <c r="AB1071" s="139"/>
      <c r="AC1071" s="139"/>
      <c r="AD1071" s="139"/>
      <c r="AE1071" s="139"/>
      <c r="AF1071" s="139"/>
      <c r="AG1071" s="139"/>
      <c r="AH1071" s="139"/>
      <c r="AI1071" s="139"/>
      <c r="AJ1071" s="139"/>
      <c r="AK1071" s="139"/>
      <c r="AL1071" s="139"/>
      <c r="AM1071" s="139"/>
      <c r="AN1071" s="139"/>
      <c r="AO1071" s="139"/>
      <c r="AP1071" s="139"/>
      <c r="AQ1071" s="139"/>
      <c r="AR1071" s="139"/>
      <c r="AS1071" s="139"/>
      <c r="AT1071" s="139"/>
      <c r="AU1071" s="139"/>
      <c r="AV1071" s="139"/>
      <c r="AW1071" s="139"/>
      <c r="AX1071" s="139"/>
      <c r="AY1071" s="139"/>
      <c r="AZ1071" s="139"/>
      <c r="BA1071" s="139"/>
      <c r="BB1071" s="139"/>
      <c r="BC1071" s="139"/>
      <c r="BD1071" s="139"/>
      <c r="BE1071" s="139"/>
      <c r="BF1071" s="139"/>
      <c r="BG1071" s="139"/>
      <c r="BH1071" s="139"/>
      <c r="BI1071" s="139"/>
      <c r="BJ1071" s="139"/>
      <c r="BK1071" s="139"/>
      <c r="BL1071" s="139"/>
      <c r="BM1071" s="139"/>
      <c r="BN1071" s="139"/>
      <c r="BO1071" s="139"/>
      <c r="BP1071" s="139"/>
      <c r="BQ1071" s="139"/>
      <c r="BR1071" s="139"/>
      <c r="BS1071" s="139"/>
      <c r="BT1071" s="139"/>
      <c r="BU1071" s="139"/>
      <c r="BV1071" s="139"/>
      <c r="BW1071" s="139"/>
      <c r="BX1071" s="139"/>
      <c r="BY1071" s="139"/>
      <c r="BZ1071" s="139"/>
      <c r="CA1071" s="139"/>
      <c r="CB1071" s="139"/>
      <c r="CC1071" s="139"/>
      <c r="CD1071" s="139"/>
    </row>
    <row r="1072" spans="2:82" s="143" customFormat="1" x14ac:dyDescent="0.2">
      <c r="B1072" s="139"/>
      <c r="C1072" s="139"/>
      <c r="D1072" s="139"/>
      <c r="E1072" s="139"/>
      <c r="F1072" s="139"/>
      <c r="G1072" s="139"/>
      <c r="H1072" s="139"/>
      <c r="I1072" s="139"/>
      <c r="J1072" s="139"/>
      <c r="K1072" s="139"/>
      <c r="L1072" s="139"/>
      <c r="M1072" s="139"/>
      <c r="N1072" s="139"/>
      <c r="O1072" s="139"/>
      <c r="P1072" s="139"/>
      <c r="Q1072" s="139"/>
      <c r="R1072" s="139"/>
      <c r="S1072" s="139"/>
      <c r="T1072" s="139"/>
      <c r="U1072" s="139"/>
      <c r="V1072" s="139"/>
      <c r="W1072" s="139"/>
      <c r="X1072" s="139"/>
      <c r="Y1072" s="139"/>
      <c r="Z1072" s="139"/>
      <c r="AA1072" s="139"/>
      <c r="AB1072" s="139"/>
      <c r="AC1072" s="139"/>
      <c r="AD1072" s="139"/>
      <c r="AE1072" s="139"/>
      <c r="AF1072" s="139"/>
      <c r="AG1072" s="139"/>
      <c r="AH1072" s="139"/>
      <c r="AI1072" s="139"/>
      <c r="AJ1072" s="139"/>
      <c r="AK1072" s="139"/>
      <c r="AL1072" s="139"/>
      <c r="AM1072" s="139"/>
      <c r="AN1072" s="139"/>
      <c r="AO1072" s="139"/>
      <c r="AP1072" s="139"/>
      <c r="AQ1072" s="139"/>
      <c r="AR1072" s="139"/>
      <c r="AS1072" s="139"/>
      <c r="AT1072" s="139"/>
      <c r="AU1072" s="139"/>
      <c r="AV1072" s="139"/>
      <c r="AW1072" s="139"/>
      <c r="AX1072" s="139"/>
      <c r="AY1072" s="139"/>
      <c r="AZ1072" s="139"/>
      <c r="BA1072" s="139"/>
      <c r="BB1072" s="139"/>
      <c r="BC1072" s="139"/>
      <c r="BD1072" s="139"/>
      <c r="BE1072" s="139"/>
      <c r="BF1072" s="139"/>
      <c r="BG1072" s="139"/>
      <c r="BH1072" s="139"/>
      <c r="BI1072" s="139"/>
      <c r="BJ1072" s="139"/>
      <c r="BK1072" s="139"/>
      <c r="BL1072" s="139"/>
      <c r="BM1072" s="139"/>
      <c r="BN1072" s="139"/>
      <c r="BO1072" s="139"/>
      <c r="BP1072" s="139"/>
      <c r="BQ1072" s="139"/>
      <c r="BR1072" s="139"/>
      <c r="BS1072" s="139"/>
      <c r="BT1072" s="139"/>
      <c r="BU1072" s="139"/>
      <c r="BV1072" s="139"/>
      <c r="BW1072" s="139"/>
      <c r="BX1072" s="139"/>
      <c r="BY1072" s="139"/>
      <c r="BZ1072" s="139"/>
      <c r="CA1072" s="139"/>
      <c r="CB1072" s="139"/>
      <c r="CC1072" s="139"/>
      <c r="CD1072" s="139"/>
    </row>
    <row r="1073" spans="2:82" s="143" customFormat="1" x14ac:dyDescent="0.2">
      <c r="B1073" s="139"/>
      <c r="C1073" s="139"/>
      <c r="D1073" s="139"/>
      <c r="E1073" s="139"/>
      <c r="F1073" s="139"/>
      <c r="G1073" s="139"/>
      <c r="H1073" s="139"/>
      <c r="I1073" s="139"/>
      <c r="J1073" s="139"/>
      <c r="K1073" s="139"/>
      <c r="L1073" s="139"/>
      <c r="M1073" s="139"/>
      <c r="N1073" s="139"/>
      <c r="O1073" s="139"/>
      <c r="P1073" s="139"/>
      <c r="Q1073" s="139"/>
      <c r="R1073" s="139"/>
      <c r="S1073" s="139"/>
      <c r="T1073" s="139"/>
      <c r="U1073" s="139"/>
      <c r="V1073" s="139"/>
      <c r="W1073" s="139"/>
      <c r="X1073" s="139"/>
      <c r="Y1073" s="139"/>
      <c r="Z1073" s="139"/>
      <c r="AA1073" s="139"/>
      <c r="AB1073" s="139"/>
      <c r="AC1073" s="139"/>
      <c r="AD1073" s="139"/>
      <c r="AE1073" s="139"/>
      <c r="AF1073" s="139"/>
      <c r="AG1073" s="139"/>
      <c r="AH1073" s="139"/>
      <c r="AI1073" s="139"/>
      <c r="AJ1073" s="139"/>
      <c r="AK1073" s="139"/>
      <c r="AL1073" s="139"/>
      <c r="AM1073" s="139"/>
      <c r="AN1073" s="139"/>
      <c r="AO1073" s="139"/>
      <c r="AP1073" s="139"/>
      <c r="AQ1073" s="139"/>
      <c r="AR1073" s="139"/>
      <c r="AS1073" s="139"/>
      <c r="AT1073" s="139"/>
      <c r="AU1073" s="139"/>
      <c r="AV1073" s="139"/>
      <c r="AW1073" s="139"/>
      <c r="AX1073" s="139"/>
      <c r="AY1073" s="139"/>
      <c r="AZ1073" s="139"/>
      <c r="BA1073" s="139"/>
      <c r="BB1073" s="139"/>
      <c r="BC1073" s="139"/>
      <c r="BD1073" s="139"/>
      <c r="BE1073" s="139"/>
      <c r="BF1073" s="139"/>
      <c r="BG1073" s="139"/>
      <c r="BH1073" s="139"/>
      <c r="BI1073" s="139"/>
      <c r="BJ1073" s="139"/>
      <c r="BK1073" s="139"/>
      <c r="BL1073" s="139"/>
      <c r="BM1073" s="139"/>
      <c r="BN1073" s="139"/>
      <c r="BO1073" s="139"/>
      <c r="BP1073" s="139"/>
      <c r="BQ1073" s="139"/>
      <c r="BR1073" s="139"/>
      <c r="BS1073" s="139"/>
      <c r="BT1073" s="139"/>
      <c r="BU1073" s="139"/>
      <c r="BV1073" s="139"/>
      <c r="BW1073" s="139"/>
      <c r="BX1073" s="139"/>
      <c r="BY1073" s="139"/>
      <c r="BZ1073" s="139"/>
      <c r="CA1073" s="139"/>
      <c r="CB1073" s="139"/>
      <c r="CC1073" s="139"/>
      <c r="CD1073" s="139"/>
    </row>
    <row r="1074" spans="2:82" s="143" customFormat="1" x14ac:dyDescent="0.2">
      <c r="B1074" s="139"/>
      <c r="C1074" s="139"/>
      <c r="D1074" s="139"/>
      <c r="E1074" s="139"/>
      <c r="F1074" s="139"/>
      <c r="G1074" s="139"/>
      <c r="H1074" s="139"/>
      <c r="I1074" s="139"/>
      <c r="J1074" s="139"/>
      <c r="K1074" s="139"/>
      <c r="L1074" s="139"/>
      <c r="M1074" s="139"/>
      <c r="N1074" s="139"/>
      <c r="O1074" s="139"/>
      <c r="P1074" s="139"/>
      <c r="Q1074" s="139"/>
      <c r="R1074" s="139"/>
      <c r="S1074" s="139"/>
      <c r="T1074" s="139"/>
      <c r="U1074" s="139"/>
      <c r="V1074" s="139"/>
      <c r="W1074" s="139"/>
      <c r="X1074" s="139"/>
      <c r="Y1074" s="139"/>
      <c r="Z1074" s="139"/>
      <c r="AA1074" s="139"/>
      <c r="AB1074" s="139"/>
      <c r="AC1074" s="139"/>
      <c r="AD1074" s="139"/>
      <c r="AE1074" s="139"/>
      <c r="AF1074" s="139"/>
      <c r="AG1074" s="139"/>
      <c r="AH1074" s="139"/>
      <c r="AI1074" s="139"/>
      <c r="AJ1074" s="139"/>
      <c r="AK1074" s="139"/>
      <c r="AL1074" s="139"/>
      <c r="AM1074" s="139"/>
      <c r="AN1074" s="139"/>
      <c r="AO1074" s="139"/>
      <c r="AP1074" s="139"/>
      <c r="AQ1074" s="139"/>
      <c r="AR1074" s="139"/>
      <c r="AS1074" s="139"/>
      <c r="AT1074" s="139"/>
      <c r="AU1074" s="139"/>
      <c r="AV1074" s="139"/>
      <c r="AW1074" s="139"/>
      <c r="AX1074" s="139"/>
      <c r="AY1074" s="139"/>
      <c r="AZ1074" s="139"/>
      <c r="BA1074" s="139"/>
      <c r="BB1074" s="139"/>
      <c r="BC1074" s="139"/>
      <c r="BD1074" s="139"/>
      <c r="BE1074" s="139"/>
      <c r="BF1074" s="139"/>
      <c r="BG1074" s="139"/>
      <c r="BH1074" s="139"/>
      <c r="BI1074" s="139"/>
      <c r="BJ1074" s="139"/>
      <c r="BK1074" s="139"/>
      <c r="BL1074" s="139"/>
      <c r="BM1074" s="139"/>
      <c r="BN1074" s="139"/>
      <c r="BO1074" s="139"/>
      <c r="BP1074" s="139"/>
      <c r="BQ1074" s="139"/>
      <c r="BR1074" s="139"/>
      <c r="BS1074" s="139"/>
      <c r="BT1074" s="139"/>
      <c r="BU1074" s="139"/>
      <c r="BV1074" s="139"/>
      <c r="BW1074" s="139"/>
      <c r="BX1074" s="139"/>
      <c r="BY1074" s="139"/>
      <c r="BZ1074" s="139"/>
      <c r="CA1074" s="139"/>
      <c r="CB1074" s="139"/>
      <c r="CC1074" s="139"/>
      <c r="CD1074" s="139"/>
    </row>
    <row r="1075" spans="2:82" s="143" customFormat="1" x14ac:dyDescent="0.2">
      <c r="B1075" s="139"/>
      <c r="C1075" s="139"/>
      <c r="D1075" s="139"/>
      <c r="E1075" s="139"/>
      <c r="F1075" s="139"/>
      <c r="G1075" s="139"/>
      <c r="H1075" s="139"/>
      <c r="I1075" s="139"/>
      <c r="J1075" s="139"/>
      <c r="K1075" s="139"/>
      <c r="L1075" s="139"/>
      <c r="M1075" s="139"/>
      <c r="N1075" s="139"/>
      <c r="O1075" s="139"/>
      <c r="P1075" s="139"/>
      <c r="Q1075" s="139"/>
      <c r="R1075" s="139"/>
      <c r="S1075" s="139"/>
      <c r="T1075" s="139"/>
      <c r="U1075" s="139"/>
      <c r="V1075" s="139"/>
      <c r="W1075" s="139"/>
      <c r="X1075" s="139"/>
      <c r="Y1075" s="139"/>
      <c r="Z1075" s="139"/>
      <c r="AA1075" s="139"/>
      <c r="AB1075" s="139"/>
      <c r="AC1075" s="139"/>
      <c r="AD1075" s="139"/>
      <c r="AE1075" s="139"/>
      <c r="AF1075" s="139"/>
      <c r="AG1075" s="139"/>
      <c r="AH1075" s="139"/>
      <c r="AI1075" s="139"/>
      <c r="AJ1075" s="139"/>
      <c r="AK1075" s="139"/>
      <c r="AL1075" s="139"/>
      <c r="AM1075" s="139"/>
      <c r="AN1075" s="139"/>
      <c r="AO1075" s="139"/>
      <c r="AP1075" s="139"/>
      <c r="AQ1075" s="139"/>
      <c r="AR1075" s="139"/>
      <c r="AS1075" s="139"/>
      <c r="AT1075" s="139"/>
      <c r="AU1075" s="139"/>
      <c r="AV1075" s="139"/>
      <c r="AW1075" s="139"/>
      <c r="AX1075" s="139"/>
      <c r="AY1075" s="139"/>
      <c r="AZ1075" s="139"/>
      <c r="BA1075" s="139"/>
      <c r="BB1075" s="139"/>
      <c r="BC1075" s="139"/>
      <c r="BD1075" s="139"/>
      <c r="BE1075" s="139"/>
      <c r="BF1075" s="139"/>
      <c r="BG1075" s="139"/>
      <c r="BH1075" s="139"/>
      <c r="BI1075" s="139"/>
      <c r="BJ1075" s="139"/>
      <c r="BK1075" s="139"/>
      <c r="BL1075" s="139"/>
      <c r="BM1075" s="139"/>
      <c r="BN1075" s="139"/>
      <c r="BO1075" s="139"/>
      <c r="BP1075" s="139"/>
      <c r="BQ1075" s="139"/>
      <c r="BR1075" s="139"/>
      <c r="BS1075" s="139"/>
      <c r="BT1075" s="139"/>
      <c r="BU1075" s="139"/>
      <c r="BV1075" s="139"/>
      <c r="BW1075" s="139"/>
      <c r="BX1075" s="139"/>
      <c r="BY1075" s="139"/>
      <c r="BZ1075" s="139"/>
      <c r="CA1075" s="139"/>
      <c r="CB1075" s="139"/>
      <c r="CC1075" s="139"/>
      <c r="CD1075" s="139"/>
    </row>
    <row r="1076" spans="2:82" s="143" customFormat="1" x14ac:dyDescent="0.2">
      <c r="B1076" s="139"/>
      <c r="C1076" s="139"/>
      <c r="D1076" s="139"/>
      <c r="E1076" s="139"/>
      <c r="F1076" s="139"/>
      <c r="G1076" s="139"/>
      <c r="H1076" s="139"/>
      <c r="I1076" s="139"/>
      <c r="J1076" s="139"/>
      <c r="K1076" s="139"/>
      <c r="L1076" s="139"/>
      <c r="M1076" s="139"/>
      <c r="N1076" s="139"/>
      <c r="O1076" s="139"/>
      <c r="P1076" s="139"/>
      <c r="Q1076" s="139"/>
      <c r="R1076" s="139"/>
      <c r="S1076" s="139"/>
      <c r="T1076" s="139"/>
      <c r="U1076" s="139"/>
      <c r="V1076" s="139"/>
      <c r="W1076" s="139"/>
      <c r="X1076" s="139"/>
      <c r="Y1076" s="139"/>
      <c r="Z1076" s="139"/>
      <c r="AA1076" s="139"/>
      <c r="AB1076" s="139"/>
      <c r="AC1076" s="139"/>
      <c r="AD1076" s="139"/>
      <c r="AE1076" s="139"/>
      <c r="AF1076" s="139"/>
      <c r="AG1076" s="139"/>
      <c r="AH1076" s="139"/>
      <c r="AI1076" s="139"/>
      <c r="AJ1076" s="139"/>
      <c r="AK1076" s="139"/>
      <c r="AL1076" s="139"/>
      <c r="AM1076" s="139"/>
      <c r="AN1076" s="139"/>
      <c r="AO1076" s="139"/>
      <c r="AP1076" s="139"/>
      <c r="AQ1076" s="139"/>
      <c r="AR1076" s="139"/>
      <c r="AS1076" s="139"/>
      <c r="AT1076" s="139"/>
      <c r="AU1076" s="139"/>
      <c r="AV1076" s="139"/>
      <c r="AW1076" s="139"/>
      <c r="AX1076" s="139"/>
      <c r="AY1076" s="139"/>
      <c r="AZ1076" s="139"/>
      <c r="BA1076" s="139"/>
      <c r="BB1076" s="139"/>
      <c r="BC1076" s="139"/>
      <c r="BD1076" s="139"/>
      <c r="BE1076" s="139"/>
      <c r="BF1076" s="139"/>
      <c r="BG1076" s="139"/>
      <c r="BH1076" s="139"/>
      <c r="BI1076" s="139"/>
      <c r="BJ1076" s="139"/>
      <c r="BK1076" s="139"/>
      <c r="BL1076" s="139"/>
      <c r="BM1076" s="139"/>
      <c r="BN1076" s="139"/>
      <c r="BO1076" s="139"/>
      <c r="BP1076" s="139"/>
      <c r="BQ1076" s="139"/>
      <c r="BR1076" s="139"/>
      <c r="BS1076" s="139"/>
      <c r="BT1076" s="139"/>
      <c r="BU1076" s="139"/>
      <c r="BV1076" s="139"/>
      <c r="BW1076" s="139"/>
      <c r="BX1076" s="139"/>
      <c r="BY1076" s="139"/>
      <c r="BZ1076" s="139"/>
      <c r="CA1076" s="139"/>
      <c r="CB1076" s="139"/>
      <c r="CC1076" s="139"/>
      <c r="CD1076" s="139"/>
    </row>
    <row r="1077" spans="2:82" s="143" customFormat="1" x14ac:dyDescent="0.2">
      <c r="B1077" s="139"/>
      <c r="C1077" s="139"/>
      <c r="D1077" s="139"/>
      <c r="E1077" s="139"/>
      <c r="F1077" s="139"/>
      <c r="G1077" s="139"/>
      <c r="H1077" s="139"/>
      <c r="I1077" s="139"/>
      <c r="J1077" s="139"/>
      <c r="K1077" s="139"/>
      <c r="L1077" s="139"/>
      <c r="M1077" s="139"/>
      <c r="N1077" s="139"/>
      <c r="O1077" s="139"/>
      <c r="P1077" s="139"/>
      <c r="Q1077" s="139"/>
      <c r="R1077" s="139"/>
      <c r="S1077" s="139"/>
      <c r="T1077" s="139"/>
      <c r="U1077" s="139"/>
      <c r="V1077" s="139"/>
      <c r="W1077" s="139"/>
      <c r="X1077" s="139"/>
      <c r="Y1077" s="139"/>
      <c r="Z1077" s="139"/>
      <c r="AA1077" s="139"/>
      <c r="AB1077" s="139"/>
      <c r="AC1077" s="139"/>
      <c r="AD1077" s="139"/>
      <c r="AE1077" s="139"/>
      <c r="AF1077" s="139"/>
      <c r="AG1077" s="139"/>
      <c r="AH1077" s="139"/>
      <c r="AI1077" s="139"/>
      <c r="AJ1077" s="139"/>
      <c r="AK1077" s="139"/>
      <c r="AL1077" s="139"/>
      <c r="AM1077" s="139"/>
      <c r="AN1077" s="139"/>
      <c r="AO1077" s="139"/>
      <c r="AP1077" s="139"/>
      <c r="AQ1077" s="139"/>
      <c r="AR1077" s="139"/>
      <c r="AS1077" s="139"/>
      <c r="AT1077" s="139"/>
      <c r="AU1077" s="139"/>
      <c r="AV1077" s="139"/>
      <c r="AW1077" s="139"/>
      <c r="AX1077" s="139"/>
      <c r="AY1077" s="139"/>
      <c r="AZ1077" s="139"/>
      <c r="BA1077" s="139"/>
      <c r="BB1077" s="139"/>
      <c r="BC1077" s="139"/>
      <c r="BD1077" s="139"/>
      <c r="BE1077" s="139"/>
      <c r="BF1077" s="139"/>
      <c r="BG1077" s="139"/>
      <c r="BH1077" s="139"/>
      <c r="BI1077" s="139"/>
      <c r="BJ1077" s="139"/>
      <c r="BK1077" s="139"/>
      <c r="BL1077" s="139"/>
      <c r="BM1077" s="139"/>
      <c r="BN1077" s="139"/>
      <c r="BO1077" s="139"/>
      <c r="BP1077" s="139"/>
      <c r="BQ1077" s="139"/>
      <c r="BR1077" s="139"/>
      <c r="BS1077" s="139"/>
      <c r="BT1077" s="139"/>
      <c r="BU1077" s="139"/>
      <c r="BV1077" s="139"/>
      <c r="BW1077" s="139"/>
      <c r="BX1077" s="139"/>
      <c r="BY1077" s="139"/>
      <c r="BZ1077" s="139"/>
      <c r="CA1077" s="139"/>
      <c r="CB1077" s="139"/>
      <c r="CC1077" s="139"/>
      <c r="CD1077" s="139"/>
    </row>
    <row r="1078" spans="2:82" s="143" customFormat="1" x14ac:dyDescent="0.2">
      <c r="B1078" s="139"/>
      <c r="C1078" s="139"/>
      <c r="D1078" s="139"/>
      <c r="E1078" s="139"/>
      <c r="F1078" s="139"/>
      <c r="G1078" s="139"/>
      <c r="H1078" s="139"/>
      <c r="I1078" s="139"/>
      <c r="J1078" s="139"/>
      <c r="K1078" s="139"/>
      <c r="L1078" s="139"/>
      <c r="M1078" s="139"/>
      <c r="N1078" s="139"/>
      <c r="O1078" s="139"/>
      <c r="P1078" s="139"/>
      <c r="Q1078" s="139"/>
      <c r="R1078" s="139"/>
      <c r="S1078" s="139"/>
      <c r="T1078" s="139"/>
      <c r="U1078" s="139"/>
      <c r="V1078" s="139"/>
      <c r="W1078" s="139"/>
      <c r="X1078" s="139"/>
      <c r="Y1078" s="139"/>
      <c r="Z1078" s="139"/>
      <c r="AA1078" s="139"/>
      <c r="AB1078" s="139"/>
      <c r="AC1078" s="139"/>
      <c r="AD1078" s="139"/>
      <c r="AE1078" s="139"/>
      <c r="AF1078" s="139"/>
      <c r="AG1078" s="139"/>
      <c r="AH1078" s="139"/>
      <c r="AI1078" s="139"/>
      <c r="AJ1078" s="139"/>
      <c r="AK1078" s="139"/>
      <c r="AL1078" s="139"/>
      <c r="AM1078" s="139"/>
      <c r="AN1078" s="139"/>
      <c r="AO1078" s="139"/>
      <c r="AP1078" s="139"/>
      <c r="AQ1078" s="139"/>
      <c r="AR1078" s="139"/>
      <c r="AS1078" s="139"/>
      <c r="AT1078" s="139"/>
      <c r="AU1078" s="139"/>
      <c r="AV1078" s="139"/>
      <c r="AW1078" s="139"/>
      <c r="AX1078" s="139"/>
      <c r="AY1078" s="139"/>
      <c r="AZ1078" s="139"/>
      <c r="BA1078" s="139"/>
      <c r="BB1078" s="139"/>
      <c r="BC1078" s="139"/>
      <c r="BD1078" s="139"/>
      <c r="BE1078" s="139"/>
      <c r="BF1078" s="139"/>
      <c r="BG1078" s="139"/>
      <c r="BH1078" s="139"/>
      <c r="BI1078" s="139"/>
      <c r="BJ1078" s="139"/>
      <c r="BK1078" s="139"/>
      <c r="BL1078" s="139"/>
      <c r="BM1078" s="139"/>
      <c r="BN1078" s="139"/>
      <c r="BO1078" s="139"/>
      <c r="BP1078" s="139"/>
      <c r="BQ1078" s="139"/>
      <c r="BR1078" s="139"/>
      <c r="BS1078" s="139"/>
      <c r="BT1078" s="139"/>
      <c r="BU1078" s="139"/>
      <c r="BV1078" s="139"/>
      <c r="BW1078" s="139"/>
      <c r="BX1078" s="139"/>
      <c r="BY1078" s="139"/>
      <c r="BZ1078" s="139"/>
      <c r="CA1078" s="139"/>
      <c r="CB1078" s="139"/>
      <c r="CC1078" s="139"/>
      <c r="CD1078" s="139"/>
    </row>
    <row r="1079" spans="2:82" s="143" customFormat="1" x14ac:dyDescent="0.2">
      <c r="B1079" s="139"/>
      <c r="C1079" s="139"/>
      <c r="D1079" s="139"/>
      <c r="E1079" s="139"/>
      <c r="F1079" s="139"/>
      <c r="G1079" s="139"/>
      <c r="H1079" s="139"/>
      <c r="I1079" s="139"/>
      <c r="J1079" s="139"/>
      <c r="K1079" s="139"/>
      <c r="L1079" s="139"/>
      <c r="M1079" s="139"/>
      <c r="N1079" s="139"/>
      <c r="O1079" s="139"/>
      <c r="P1079" s="139"/>
      <c r="Q1079" s="139"/>
      <c r="R1079" s="139"/>
      <c r="S1079" s="139"/>
      <c r="T1079" s="139"/>
      <c r="U1079" s="139"/>
      <c r="V1079" s="139"/>
      <c r="W1079" s="139"/>
      <c r="X1079" s="139"/>
      <c r="Y1079" s="139"/>
      <c r="Z1079" s="139"/>
      <c r="AA1079" s="139"/>
      <c r="AB1079" s="139"/>
      <c r="AC1079" s="139"/>
      <c r="AD1079" s="139"/>
      <c r="AE1079" s="139"/>
      <c r="AF1079" s="139"/>
      <c r="AG1079" s="139"/>
      <c r="AH1079" s="139"/>
      <c r="AI1079" s="139"/>
      <c r="AJ1079" s="139"/>
      <c r="AK1079" s="139"/>
      <c r="AL1079" s="139"/>
      <c r="AM1079" s="139"/>
      <c r="AN1079" s="139"/>
      <c r="AO1079" s="139"/>
      <c r="AP1079" s="139"/>
      <c r="AQ1079" s="139"/>
      <c r="AR1079" s="139"/>
      <c r="AS1079" s="139"/>
      <c r="AT1079" s="139"/>
      <c r="AU1079" s="139"/>
      <c r="AV1079" s="139"/>
      <c r="AW1079" s="139"/>
      <c r="AX1079" s="139"/>
      <c r="AY1079" s="139"/>
      <c r="AZ1079" s="139"/>
      <c r="BA1079" s="139"/>
      <c r="BB1079" s="139"/>
      <c r="BC1079" s="139"/>
      <c r="BD1079" s="139"/>
      <c r="BE1079" s="139"/>
      <c r="BF1079" s="139"/>
      <c r="BG1079" s="139"/>
      <c r="BH1079" s="139"/>
      <c r="BI1079" s="139"/>
      <c r="BJ1079" s="139"/>
      <c r="BK1079" s="139"/>
      <c r="BL1079" s="139"/>
      <c r="BM1079" s="139"/>
      <c r="BN1079" s="139"/>
      <c r="BO1079" s="139"/>
      <c r="BP1079" s="139"/>
      <c r="BQ1079" s="139"/>
      <c r="BR1079" s="139"/>
      <c r="BS1079" s="139"/>
      <c r="BT1079" s="139"/>
      <c r="BU1079" s="139"/>
      <c r="BV1079" s="139"/>
      <c r="BW1079" s="139"/>
      <c r="BX1079" s="139"/>
      <c r="BY1079" s="139"/>
      <c r="BZ1079" s="139"/>
      <c r="CA1079" s="139"/>
      <c r="CB1079" s="139"/>
      <c r="CC1079" s="139"/>
      <c r="CD1079" s="139"/>
    </row>
    <row r="1080" spans="2:82" s="143" customFormat="1" x14ac:dyDescent="0.2">
      <c r="B1080" s="139"/>
      <c r="C1080" s="139"/>
      <c r="D1080" s="139"/>
      <c r="E1080" s="139"/>
      <c r="F1080" s="139"/>
      <c r="G1080" s="139"/>
      <c r="H1080" s="139"/>
      <c r="I1080" s="139"/>
      <c r="J1080" s="139"/>
      <c r="K1080" s="139"/>
      <c r="L1080" s="139"/>
      <c r="M1080" s="139"/>
      <c r="N1080" s="139"/>
      <c r="O1080" s="139"/>
      <c r="P1080" s="139"/>
      <c r="Q1080" s="139"/>
      <c r="R1080" s="139"/>
      <c r="S1080" s="139"/>
      <c r="T1080" s="139"/>
      <c r="U1080" s="139"/>
      <c r="V1080" s="139"/>
      <c r="W1080" s="139"/>
      <c r="X1080" s="139"/>
      <c r="Y1080" s="139"/>
      <c r="Z1080" s="139"/>
      <c r="AA1080" s="139"/>
      <c r="AB1080" s="139"/>
      <c r="AC1080" s="139"/>
      <c r="AD1080" s="139"/>
      <c r="AE1080" s="139"/>
      <c r="AF1080" s="139"/>
      <c r="AG1080" s="139"/>
      <c r="AH1080" s="139"/>
      <c r="AI1080" s="139"/>
      <c r="AJ1080" s="139"/>
      <c r="AK1080" s="139"/>
      <c r="AL1080" s="139"/>
      <c r="AM1080" s="139"/>
      <c r="AN1080" s="139"/>
      <c r="AO1080" s="139"/>
      <c r="AP1080" s="139"/>
      <c r="AQ1080" s="139"/>
      <c r="AR1080" s="139"/>
      <c r="AS1080" s="139"/>
      <c r="AT1080" s="139"/>
      <c r="AU1080" s="139"/>
      <c r="AV1080" s="139"/>
      <c r="AW1080" s="139"/>
      <c r="AX1080" s="139"/>
      <c r="AY1080" s="139"/>
      <c r="AZ1080" s="139"/>
      <c r="BA1080" s="139"/>
      <c r="BB1080" s="139"/>
      <c r="BC1080" s="139"/>
      <c r="BD1080" s="139"/>
      <c r="BE1080" s="139"/>
      <c r="BF1080" s="139"/>
      <c r="BG1080" s="139"/>
      <c r="BH1080" s="139"/>
      <c r="BI1080" s="139"/>
      <c r="BJ1080" s="139"/>
      <c r="BK1080" s="139"/>
      <c r="BL1080" s="139"/>
      <c r="BM1080" s="139"/>
      <c r="BN1080" s="139"/>
      <c r="BO1080" s="139"/>
      <c r="BP1080" s="139"/>
      <c r="BQ1080" s="139"/>
      <c r="BR1080" s="139"/>
      <c r="BS1080" s="139"/>
      <c r="BT1080" s="139"/>
      <c r="BU1080" s="139"/>
      <c r="BV1080" s="139"/>
      <c r="BW1080" s="139"/>
      <c r="BX1080" s="139"/>
      <c r="BY1080" s="139"/>
      <c r="BZ1080" s="139"/>
      <c r="CA1080" s="139"/>
      <c r="CB1080" s="139"/>
      <c r="CC1080" s="139"/>
      <c r="CD1080" s="139"/>
    </row>
    <row r="1081" spans="2:82" s="143" customFormat="1" x14ac:dyDescent="0.2">
      <c r="B1081" s="139"/>
      <c r="C1081" s="139"/>
      <c r="D1081" s="139"/>
      <c r="E1081" s="139"/>
      <c r="F1081" s="139"/>
      <c r="G1081" s="139"/>
      <c r="H1081" s="139"/>
      <c r="I1081" s="139"/>
      <c r="J1081" s="139"/>
      <c r="K1081" s="139"/>
      <c r="L1081" s="139"/>
      <c r="M1081" s="139"/>
      <c r="N1081" s="139"/>
      <c r="O1081" s="139"/>
      <c r="P1081" s="139"/>
      <c r="Q1081" s="139"/>
      <c r="R1081" s="139"/>
      <c r="S1081" s="139"/>
      <c r="T1081" s="139"/>
      <c r="U1081" s="139"/>
      <c r="V1081" s="139"/>
      <c r="W1081" s="139"/>
      <c r="X1081" s="139"/>
      <c r="Y1081" s="139"/>
      <c r="Z1081" s="139"/>
      <c r="AA1081" s="139"/>
      <c r="AB1081" s="139"/>
      <c r="AC1081" s="139"/>
      <c r="AD1081" s="139"/>
      <c r="AE1081" s="139"/>
      <c r="AF1081" s="139"/>
      <c r="AG1081" s="139"/>
      <c r="AH1081" s="139"/>
      <c r="AI1081" s="139"/>
      <c r="AJ1081" s="139"/>
      <c r="AK1081" s="139"/>
      <c r="AL1081" s="139"/>
      <c r="AM1081" s="139"/>
      <c r="AN1081" s="139"/>
      <c r="AO1081" s="139"/>
      <c r="AP1081" s="139"/>
      <c r="AQ1081" s="139"/>
      <c r="AR1081" s="139"/>
      <c r="AS1081" s="139"/>
      <c r="AT1081" s="139"/>
      <c r="AU1081" s="139"/>
      <c r="AV1081" s="139"/>
      <c r="AW1081" s="139"/>
      <c r="AX1081" s="139"/>
      <c r="AY1081" s="139"/>
      <c r="AZ1081" s="139"/>
      <c r="BA1081" s="139"/>
      <c r="BB1081" s="139"/>
      <c r="BC1081" s="139"/>
      <c r="BD1081" s="139"/>
      <c r="BE1081" s="139"/>
      <c r="BF1081" s="139"/>
      <c r="BG1081" s="139"/>
      <c r="BH1081" s="139"/>
      <c r="BI1081" s="139"/>
      <c r="BJ1081" s="139"/>
      <c r="BK1081" s="139"/>
      <c r="BL1081" s="139"/>
      <c r="BM1081" s="139"/>
      <c r="BN1081" s="139"/>
      <c r="BO1081" s="139"/>
      <c r="BP1081" s="139"/>
      <c r="BQ1081" s="139"/>
      <c r="BR1081" s="139"/>
      <c r="BS1081" s="139"/>
      <c r="BT1081" s="139"/>
      <c r="BU1081" s="139"/>
      <c r="BV1081" s="139"/>
      <c r="BW1081" s="139"/>
      <c r="BX1081" s="139"/>
      <c r="BY1081" s="139"/>
      <c r="BZ1081" s="139"/>
      <c r="CA1081" s="139"/>
      <c r="CB1081" s="139"/>
      <c r="CC1081" s="139"/>
      <c r="CD1081" s="139"/>
    </row>
    <row r="1082" spans="2:82" s="143" customFormat="1" x14ac:dyDescent="0.2">
      <c r="B1082" s="139"/>
      <c r="C1082" s="139"/>
      <c r="D1082" s="139"/>
      <c r="E1082" s="139"/>
      <c r="F1082" s="139"/>
      <c r="G1082" s="139"/>
      <c r="H1082" s="139"/>
      <c r="I1082" s="139"/>
      <c r="J1082" s="139"/>
      <c r="K1082" s="139"/>
      <c r="L1082" s="139"/>
      <c r="M1082" s="139"/>
      <c r="N1082" s="139"/>
      <c r="O1082" s="139"/>
      <c r="P1082" s="139"/>
      <c r="Q1082" s="139"/>
      <c r="R1082" s="139"/>
      <c r="S1082" s="139"/>
      <c r="T1082" s="139"/>
      <c r="U1082" s="139"/>
      <c r="V1082" s="139"/>
      <c r="W1082" s="139"/>
      <c r="X1082" s="139"/>
      <c r="Y1082" s="139"/>
      <c r="Z1082" s="139"/>
      <c r="AA1082" s="139"/>
      <c r="AB1082" s="139"/>
      <c r="AC1082" s="139"/>
      <c r="AD1082" s="139"/>
      <c r="AE1082" s="139"/>
      <c r="AF1082" s="139"/>
      <c r="AG1082" s="139"/>
      <c r="AH1082" s="139"/>
      <c r="AI1082" s="139"/>
      <c r="AJ1082" s="139"/>
      <c r="AK1082" s="139"/>
      <c r="AL1082" s="139"/>
      <c r="AM1082" s="139"/>
      <c r="AN1082" s="139"/>
      <c r="AO1082" s="139"/>
      <c r="AP1082" s="139"/>
      <c r="AQ1082" s="139"/>
      <c r="AR1082" s="139"/>
      <c r="AS1082" s="139"/>
      <c r="AT1082" s="139"/>
      <c r="AU1082" s="139"/>
      <c r="AV1082" s="139"/>
      <c r="AW1082" s="139"/>
      <c r="AX1082" s="139"/>
      <c r="AY1082" s="139"/>
      <c r="AZ1082" s="139"/>
      <c r="BA1082" s="139"/>
      <c r="BB1082" s="139"/>
      <c r="BC1082" s="139"/>
      <c r="BD1082" s="139"/>
      <c r="BE1082" s="139"/>
      <c r="BF1082" s="139"/>
      <c r="BG1082" s="139"/>
      <c r="BH1082" s="139"/>
      <c r="BI1082" s="139"/>
      <c r="BJ1082" s="139"/>
      <c r="BK1082" s="139"/>
      <c r="BL1082" s="139"/>
      <c r="BM1082" s="139"/>
      <c r="BN1082" s="139"/>
      <c r="BO1082" s="139"/>
      <c r="BP1082" s="139"/>
      <c r="BQ1082" s="139"/>
      <c r="BR1082" s="139"/>
      <c r="BS1082" s="139"/>
      <c r="BT1082" s="139"/>
      <c r="BU1082" s="139"/>
      <c r="BV1082" s="139"/>
      <c r="BW1082" s="139"/>
      <c r="BX1082" s="139"/>
      <c r="BY1082" s="139"/>
      <c r="BZ1082" s="139"/>
      <c r="CA1082" s="139"/>
      <c r="CB1082" s="139"/>
      <c r="CC1082" s="139"/>
      <c r="CD1082" s="139"/>
    </row>
    <row r="1083" spans="2:82" s="143" customFormat="1" x14ac:dyDescent="0.2">
      <c r="B1083" s="139"/>
      <c r="C1083" s="139"/>
      <c r="D1083" s="139"/>
      <c r="E1083" s="139"/>
      <c r="F1083" s="139"/>
      <c r="G1083" s="139"/>
      <c r="H1083" s="139"/>
      <c r="I1083" s="139"/>
      <c r="J1083" s="139"/>
      <c r="K1083" s="139"/>
      <c r="L1083" s="139"/>
      <c r="M1083" s="139"/>
      <c r="N1083" s="139"/>
      <c r="O1083" s="139"/>
      <c r="P1083" s="139"/>
      <c r="Q1083" s="139"/>
      <c r="R1083" s="139"/>
      <c r="S1083" s="139"/>
      <c r="T1083" s="139"/>
      <c r="U1083" s="139"/>
      <c r="V1083" s="139"/>
      <c r="W1083" s="139"/>
      <c r="X1083" s="139"/>
      <c r="Y1083" s="139"/>
      <c r="Z1083" s="139"/>
      <c r="AA1083" s="139"/>
      <c r="AB1083" s="139"/>
      <c r="AC1083" s="139"/>
      <c r="AD1083" s="139"/>
      <c r="AE1083" s="139"/>
      <c r="AF1083" s="139"/>
      <c r="AG1083" s="139"/>
      <c r="AH1083" s="139"/>
      <c r="AI1083" s="139"/>
      <c r="AJ1083" s="139"/>
      <c r="AK1083" s="139"/>
      <c r="AL1083" s="139"/>
      <c r="AM1083" s="139"/>
      <c r="AN1083" s="139"/>
      <c r="AO1083" s="139"/>
      <c r="AP1083" s="139"/>
      <c r="AQ1083" s="139"/>
      <c r="AR1083" s="139"/>
      <c r="AS1083" s="139"/>
      <c r="AT1083" s="139"/>
      <c r="AU1083" s="139"/>
      <c r="AV1083" s="139"/>
      <c r="AW1083" s="139"/>
      <c r="AX1083" s="139"/>
      <c r="AY1083" s="139"/>
      <c r="AZ1083" s="139"/>
      <c r="BA1083" s="139"/>
      <c r="BB1083" s="139"/>
      <c r="BC1083" s="139"/>
      <c r="BD1083" s="139"/>
      <c r="BE1083" s="139"/>
      <c r="BF1083" s="139"/>
      <c r="BG1083" s="139"/>
      <c r="BH1083" s="139"/>
      <c r="BI1083" s="139"/>
      <c r="BJ1083" s="139"/>
      <c r="BK1083" s="139"/>
      <c r="BL1083" s="139"/>
      <c r="BM1083" s="139"/>
      <c r="BN1083" s="139"/>
      <c r="BO1083" s="139"/>
      <c r="BP1083" s="139"/>
      <c r="BQ1083" s="139"/>
      <c r="BR1083" s="139"/>
      <c r="BS1083" s="139"/>
      <c r="BT1083" s="139"/>
      <c r="BU1083" s="139"/>
      <c r="BV1083" s="139"/>
      <c r="BW1083" s="139"/>
      <c r="BX1083" s="139"/>
      <c r="BY1083" s="139"/>
      <c r="BZ1083" s="139"/>
      <c r="CA1083" s="139"/>
      <c r="CB1083" s="139"/>
      <c r="CC1083" s="139"/>
      <c r="CD1083" s="139"/>
    </row>
    <row r="1084" spans="2:82" s="143" customFormat="1" x14ac:dyDescent="0.2">
      <c r="B1084" s="139"/>
      <c r="C1084" s="139"/>
      <c r="D1084" s="139"/>
      <c r="E1084" s="139"/>
      <c r="F1084" s="139"/>
      <c r="G1084" s="139"/>
      <c r="H1084" s="139"/>
      <c r="I1084" s="139"/>
      <c r="J1084" s="139"/>
      <c r="K1084" s="139"/>
      <c r="L1084" s="139"/>
      <c r="M1084" s="139"/>
      <c r="N1084" s="139"/>
      <c r="O1084" s="139"/>
      <c r="P1084" s="139"/>
      <c r="Q1084" s="139"/>
      <c r="R1084" s="139"/>
      <c r="S1084" s="139"/>
      <c r="T1084" s="139"/>
      <c r="U1084" s="139"/>
      <c r="V1084" s="139"/>
      <c r="W1084" s="139"/>
      <c r="X1084" s="139"/>
      <c r="Y1084" s="139"/>
      <c r="Z1084" s="139"/>
      <c r="AA1084" s="139"/>
      <c r="AB1084" s="139"/>
      <c r="AC1084" s="139"/>
      <c r="AD1084" s="139"/>
      <c r="AE1084" s="139"/>
      <c r="AF1084" s="139"/>
      <c r="AG1084" s="139"/>
      <c r="AH1084" s="139"/>
      <c r="AI1084" s="139"/>
      <c r="AJ1084" s="139"/>
      <c r="AK1084" s="139"/>
      <c r="AL1084" s="139"/>
      <c r="AM1084" s="139"/>
      <c r="AN1084" s="139"/>
      <c r="AO1084" s="139"/>
      <c r="AP1084" s="139"/>
      <c r="AQ1084" s="139"/>
      <c r="AR1084" s="139"/>
      <c r="AS1084" s="139"/>
      <c r="AT1084" s="139"/>
      <c r="AU1084" s="139"/>
      <c r="AV1084" s="139"/>
      <c r="AW1084" s="139"/>
      <c r="AX1084" s="139"/>
      <c r="AY1084" s="139"/>
      <c r="AZ1084" s="139"/>
      <c r="BA1084" s="139"/>
      <c r="BB1084" s="139"/>
      <c r="BC1084" s="139"/>
      <c r="BD1084" s="139"/>
      <c r="BE1084" s="139"/>
      <c r="BF1084" s="139"/>
      <c r="BG1084" s="139"/>
      <c r="BH1084" s="139"/>
      <c r="BI1084" s="139"/>
      <c r="BJ1084" s="139"/>
      <c r="BK1084" s="139"/>
      <c r="BL1084" s="139"/>
      <c r="BM1084" s="139"/>
      <c r="BN1084" s="139"/>
      <c r="BO1084" s="139"/>
      <c r="BP1084" s="139"/>
      <c r="BQ1084" s="139"/>
      <c r="BR1084" s="139"/>
      <c r="BS1084" s="139"/>
      <c r="BT1084" s="139"/>
      <c r="BU1084" s="139"/>
      <c r="BV1084" s="139"/>
      <c r="BW1084" s="139"/>
      <c r="BX1084" s="139"/>
      <c r="BY1084" s="139"/>
      <c r="BZ1084" s="139"/>
      <c r="CA1084" s="139"/>
      <c r="CB1084" s="139"/>
      <c r="CC1084" s="139"/>
      <c r="CD1084" s="139"/>
    </row>
    <row r="1085" spans="2:82" s="143" customFormat="1" x14ac:dyDescent="0.2">
      <c r="B1085" s="139"/>
      <c r="C1085" s="139"/>
      <c r="D1085" s="139"/>
      <c r="E1085" s="139"/>
      <c r="F1085" s="139"/>
      <c r="G1085" s="139"/>
      <c r="H1085" s="139"/>
      <c r="I1085" s="139"/>
      <c r="J1085" s="139"/>
      <c r="K1085" s="139"/>
      <c r="L1085" s="139"/>
      <c r="M1085" s="139"/>
      <c r="N1085" s="139"/>
      <c r="O1085" s="139"/>
      <c r="P1085" s="139"/>
      <c r="Q1085" s="139"/>
      <c r="R1085" s="139"/>
      <c r="S1085" s="139"/>
      <c r="T1085" s="139"/>
      <c r="U1085" s="139"/>
      <c r="V1085" s="139"/>
      <c r="W1085" s="139"/>
      <c r="X1085" s="139"/>
      <c r="Y1085" s="139"/>
      <c r="Z1085" s="139"/>
      <c r="AA1085" s="139"/>
      <c r="AB1085" s="139"/>
      <c r="AC1085" s="139"/>
      <c r="AD1085" s="139"/>
      <c r="AE1085" s="139"/>
      <c r="AF1085" s="139"/>
      <c r="AG1085" s="139"/>
      <c r="AH1085" s="139"/>
      <c r="AI1085" s="139"/>
      <c r="AJ1085" s="139"/>
      <c r="AK1085" s="139"/>
      <c r="AL1085" s="139"/>
      <c r="AM1085" s="139"/>
      <c r="AN1085" s="139"/>
      <c r="AO1085" s="139"/>
      <c r="AP1085" s="139"/>
      <c r="AQ1085" s="139"/>
      <c r="AR1085" s="139"/>
      <c r="AS1085" s="139"/>
      <c r="AT1085" s="139"/>
      <c r="AU1085" s="139"/>
      <c r="AV1085" s="139"/>
      <c r="AW1085" s="139"/>
      <c r="AX1085" s="139"/>
      <c r="AY1085" s="139"/>
      <c r="AZ1085" s="139"/>
      <c r="BA1085" s="139"/>
      <c r="BB1085" s="139"/>
      <c r="BC1085" s="139"/>
      <c r="BD1085" s="139"/>
      <c r="BE1085" s="139"/>
      <c r="BF1085" s="139"/>
      <c r="BG1085" s="139"/>
      <c r="BH1085" s="139"/>
      <c r="BI1085" s="139"/>
      <c r="BJ1085" s="139"/>
      <c r="BK1085" s="139"/>
      <c r="BL1085" s="139"/>
      <c r="BM1085" s="139"/>
      <c r="BN1085" s="139"/>
      <c r="BO1085" s="139"/>
      <c r="BP1085" s="139"/>
      <c r="BQ1085" s="139"/>
      <c r="BR1085" s="139"/>
      <c r="BS1085" s="139"/>
      <c r="BT1085" s="139"/>
      <c r="BU1085" s="139"/>
      <c r="BV1085" s="139"/>
      <c r="BW1085" s="139"/>
      <c r="BX1085" s="139"/>
      <c r="BY1085" s="139"/>
      <c r="BZ1085" s="139"/>
      <c r="CA1085" s="139"/>
      <c r="CB1085" s="139"/>
      <c r="CC1085" s="139"/>
      <c r="CD1085" s="139"/>
    </row>
    <row r="1086" spans="2:82" s="143" customFormat="1" x14ac:dyDescent="0.2">
      <c r="B1086" s="139"/>
      <c r="C1086" s="139"/>
      <c r="D1086" s="139"/>
      <c r="E1086" s="139"/>
      <c r="F1086" s="139"/>
      <c r="G1086" s="139"/>
      <c r="H1086" s="139"/>
      <c r="I1086" s="139"/>
      <c r="J1086" s="139"/>
      <c r="K1086" s="139"/>
      <c r="L1086" s="139"/>
      <c r="M1086" s="139"/>
      <c r="N1086" s="139"/>
      <c r="O1086" s="139"/>
      <c r="P1086" s="139"/>
      <c r="Q1086" s="139"/>
      <c r="R1086" s="139"/>
      <c r="S1086" s="139"/>
      <c r="T1086" s="139"/>
      <c r="U1086" s="139"/>
      <c r="V1086" s="139"/>
      <c r="W1086" s="139"/>
      <c r="X1086" s="139"/>
      <c r="Y1086" s="139"/>
      <c r="Z1086" s="139"/>
      <c r="AA1086" s="139"/>
      <c r="AB1086" s="139"/>
      <c r="AC1086" s="139"/>
      <c r="AD1086" s="139"/>
      <c r="AE1086" s="139"/>
      <c r="AF1086" s="139"/>
      <c r="AG1086" s="139"/>
      <c r="AH1086" s="139"/>
      <c r="AI1086" s="139"/>
      <c r="AJ1086" s="139"/>
      <c r="AK1086" s="139"/>
      <c r="AL1086" s="139"/>
      <c r="AM1086" s="139"/>
      <c r="AN1086" s="139"/>
      <c r="AO1086" s="139"/>
      <c r="AP1086" s="139"/>
      <c r="AQ1086" s="139"/>
      <c r="AR1086" s="139"/>
      <c r="AS1086" s="139"/>
      <c r="AT1086" s="139"/>
      <c r="AU1086" s="139"/>
      <c r="AV1086" s="139"/>
      <c r="AW1086" s="139"/>
      <c r="AX1086" s="139"/>
      <c r="AY1086" s="139"/>
      <c r="AZ1086" s="139"/>
      <c r="BA1086" s="139"/>
      <c r="BB1086" s="139"/>
      <c r="BC1086" s="139"/>
      <c r="BD1086" s="139"/>
      <c r="BE1086" s="139"/>
      <c r="BF1086" s="139"/>
      <c r="BG1086" s="139"/>
      <c r="BH1086" s="139"/>
      <c r="BI1086" s="139"/>
      <c r="BJ1086" s="139"/>
      <c r="BK1086" s="139"/>
      <c r="BL1086" s="139"/>
      <c r="BM1086" s="139"/>
      <c r="BN1086" s="139"/>
      <c r="BO1086" s="139"/>
      <c r="BP1086" s="139"/>
      <c r="BQ1086" s="139"/>
      <c r="BR1086" s="139"/>
      <c r="BS1086" s="139"/>
      <c r="BT1086" s="139"/>
      <c r="BU1086" s="139"/>
      <c r="BV1086" s="139"/>
      <c r="BW1086" s="139"/>
      <c r="BX1086" s="139"/>
      <c r="BY1086" s="139"/>
      <c r="BZ1086" s="139"/>
      <c r="CA1086" s="139"/>
      <c r="CB1086" s="139"/>
      <c r="CC1086" s="139"/>
      <c r="CD1086" s="139"/>
    </row>
    <row r="1087" spans="2:82" s="143" customFormat="1" x14ac:dyDescent="0.2">
      <c r="B1087" s="139"/>
      <c r="C1087" s="139"/>
      <c r="D1087" s="139"/>
      <c r="E1087" s="139"/>
      <c r="F1087" s="139"/>
      <c r="G1087" s="139"/>
      <c r="H1087" s="139"/>
      <c r="I1087" s="139"/>
      <c r="J1087" s="139"/>
      <c r="K1087" s="139"/>
      <c r="L1087" s="139"/>
      <c r="M1087" s="139"/>
      <c r="N1087" s="139"/>
      <c r="O1087" s="139"/>
      <c r="P1087" s="139"/>
      <c r="Q1087" s="139"/>
      <c r="R1087" s="139"/>
      <c r="S1087" s="139"/>
      <c r="T1087" s="139"/>
      <c r="U1087" s="139"/>
      <c r="V1087" s="139"/>
      <c r="W1087" s="139"/>
      <c r="X1087" s="139"/>
      <c r="Y1087" s="139"/>
      <c r="Z1087" s="139"/>
      <c r="AA1087" s="139"/>
      <c r="AB1087" s="139"/>
      <c r="AC1087" s="139"/>
      <c r="AD1087" s="139"/>
      <c r="AE1087" s="139"/>
      <c r="AF1087" s="139"/>
      <c r="AG1087" s="139"/>
      <c r="AH1087" s="139"/>
      <c r="AI1087" s="139"/>
      <c r="AJ1087" s="139"/>
      <c r="AK1087" s="139"/>
      <c r="AL1087" s="139"/>
      <c r="AM1087" s="139"/>
      <c r="AN1087" s="139"/>
      <c r="AO1087" s="139"/>
      <c r="AP1087" s="139"/>
      <c r="AQ1087" s="139"/>
      <c r="AR1087" s="139"/>
      <c r="AS1087" s="139"/>
      <c r="AT1087" s="139"/>
      <c r="AU1087" s="139"/>
      <c r="AV1087" s="139"/>
      <c r="AW1087" s="139"/>
      <c r="AX1087" s="139"/>
      <c r="AY1087" s="139"/>
      <c r="AZ1087" s="139"/>
      <c r="BA1087" s="139"/>
      <c r="BB1087" s="139"/>
      <c r="BC1087" s="139"/>
      <c r="BD1087" s="139"/>
      <c r="BE1087" s="139"/>
      <c r="BF1087" s="139"/>
      <c r="BG1087" s="139"/>
      <c r="BH1087" s="139"/>
      <c r="BI1087" s="139"/>
      <c r="BJ1087" s="139"/>
      <c r="BK1087" s="139"/>
      <c r="BL1087" s="139"/>
      <c r="BM1087" s="139"/>
      <c r="BN1087" s="139"/>
      <c r="BO1087" s="139"/>
      <c r="BP1087" s="139"/>
      <c r="BQ1087" s="139"/>
      <c r="BR1087" s="139"/>
      <c r="BS1087" s="139"/>
      <c r="BT1087" s="139"/>
      <c r="BU1087" s="139"/>
      <c r="BV1087" s="139"/>
      <c r="BW1087" s="139"/>
      <c r="BX1087" s="139"/>
      <c r="BY1087" s="139"/>
      <c r="BZ1087" s="139"/>
      <c r="CA1087" s="139"/>
      <c r="CB1087" s="139"/>
      <c r="CC1087" s="139"/>
      <c r="CD1087" s="139"/>
    </row>
    <row r="1088" spans="2:82" s="143" customFormat="1" x14ac:dyDescent="0.2">
      <c r="B1088" s="139"/>
      <c r="C1088" s="139"/>
      <c r="D1088" s="139"/>
      <c r="E1088" s="139"/>
      <c r="F1088" s="139"/>
      <c r="G1088" s="139"/>
      <c r="H1088" s="139"/>
      <c r="I1088" s="139"/>
      <c r="J1088" s="139"/>
      <c r="K1088" s="139"/>
      <c r="L1088" s="139"/>
      <c r="M1088" s="139"/>
      <c r="N1088" s="139"/>
      <c r="O1088" s="139"/>
      <c r="P1088" s="139"/>
      <c r="Q1088" s="139"/>
      <c r="R1088" s="139"/>
      <c r="S1088" s="139"/>
      <c r="T1088" s="139"/>
      <c r="U1088" s="139"/>
      <c r="V1088" s="139"/>
      <c r="W1088" s="139"/>
      <c r="X1088" s="139"/>
      <c r="Y1088" s="139"/>
      <c r="Z1088" s="139"/>
      <c r="AA1088" s="139"/>
      <c r="AB1088" s="139"/>
      <c r="AC1088" s="139"/>
      <c r="AD1088" s="139"/>
      <c r="AE1088" s="139"/>
      <c r="AF1088" s="139"/>
      <c r="AG1088" s="139"/>
      <c r="AH1088" s="139"/>
      <c r="AI1088" s="139"/>
      <c r="AJ1088" s="139"/>
      <c r="AK1088" s="139"/>
      <c r="AL1088" s="139"/>
      <c r="AM1088" s="139"/>
      <c r="AN1088" s="139"/>
      <c r="AO1088" s="139"/>
      <c r="AP1088" s="139"/>
      <c r="AQ1088" s="139"/>
      <c r="AR1088" s="139"/>
      <c r="AS1088" s="139"/>
      <c r="AT1088" s="139"/>
      <c r="AU1088" s="139"/>
      <c r="AV1088" s="139"/>
      <c r="AW1088" s="139"/>
      <c r="AX1088" s="139"/>
      <c r="AY1088" s="139"/>
      <c r="AZ1088" s="139"/>
      <c r="BA1088" s="139"/>
      <c r="BB1088" s="139"/>
      <c r="BC1088" s="139"/>
      <c r="BD1088" s="139"/>
      <c r="BE1088" s="139"/>
      <c r="BF1088" s="139"/>
      <c r="BG1088" s="139"/>
      <c r="BH1088" s="139"/>
      <c r="BI1088" s="139"/>
      <c r="BJ1088" s="139"/>
      <c r="BK1088" s="139"/>
      <c r="BL1088" s="139"/>
      <c r="BM1088" s="139"/>
      <c r="BN1088" s="139"/>
      <c r="BO1088" s="139"/>
      <c r="BP1088" s="139"/>
      <c r="BQ1088" s="139"/>
      <c r="BR1088" s="139"/>
      <c r="BS1088" s="139"/>
      <c r="BT1088" s="139"/>
      <c r="BU1088" s="139"/>
      <c r="BV1088" s="139"/>
      <c r="BW1088" s="139"/>
      <c r="BX1088" s="139"/>
      <c r="BY1088" s="139"/>
      <c r="BZ1088" s="139"/>
      <c r="CA1088" s="139"/>
      <c r="CB1088" s="139"/>
      <c r="CC1088" s="139"/>
      <c r="CD1088" s="139"/>
    </row>
    <row r="1089" spans="2:82" s="143" customFormat="1" x14ac:dyDescent="0.2">
      <c r="B1089" s="139"/>
      <c r="C1089" s="139"/>
      <c r="D1089" s="139"/>
      <c r="E1089" s="139"/>
      <c r="F1089" s="139"/>
      <c r="G1089" s="139"/>
      <c r="H1089" s="139"/>
      <c r="I1089" s="139"/>
      <c r="J1089" s="139"/>
      <c r="K1089" s="139"/>
      <c r="L1089" s="139"/>
      <c r="M1089" s="139"/>
      <c r="N1089" s="139"/>
      <c r="O1089" s="139"/>
      <c r="P1089" s="139"/>
      <c r="Q1089" s="139"/>
      <c r="R1089" s="139"/>
      <c r="S1089" s="139"/>
      <c r="T1089" s="139"/>
      <c r="U1089" s="139"/>
      <c r="V1089" s="139"/>
      <c r="W1089" s="139"/>
      <c r="X1089" s="139"/>
      <c r="Y1089" s="139"/>
      <c r="Z1089" s="139"/>
      <c r="AA1089" s="139"/>
      <c r="AB1089" s="139"/>
      <c r="AC1089" s="139"/>
      <c r="AD1089" s="139"/>
      <c r="AE1089" s="139"/>
      <c r="AF1089" s="139"/>
      <c r="AG1089" s="139"/>
      <c r="AH1089" s="139"/>
      <c r="AI1089" s="139"/>
      <c r="AJ1089" s="139"/>
      <c r="AK1089" s="139"/>
      <c r="AL1089" s="139"/>
      <c r="AM1089" s="139"/>
      <c r="AN1089" s="139"/>
      <c r="AO1089" s="139"/>
      <c r="AP1089" s="139"/>
      <c r="AQ1089" s="139"/>
      <c r="AR1089" s="139"/>
      <c r="AS1089" s="139"/>
      <c r="AT1089" s="139"/>
      <c r="AU1089" s="139"/>
      <c r="AV1089" s="139"/>
      <c r="AW1089" s="139"/>
      <c r="AX1089" s="139"/>
      <c r="AY1089" s="139"/>
      <c r="AZ1089" s="139"/>
      <c r="BA1089" s="139"/>
      <c r="BB1089" s="139"/>
      <c r="BC1089" s="139"/>
      <c r="BD1089" s="139"/>
      <c r="BE1089" s="139"/>
      <c r="BF1089" s="139"/>
      <c r="BG1089" s="139"/>
      <c r="BH1089" s="139"/>
      <c r="BI1089" s="139"/>
      <c r="BJ1089" s="139"/>
      <c r="BK1089" s="139"/>
      <c r="BL1089" s="139"/>
      <c r="BM1089" s="139"/>
      <c r="BN1089" s="139"/>
      <c r="BO1089" s="139"/>
      <c r="BP1089" s="139"/>
      <c r="BQ1089" s="139"/>
      <c r="BR1089" s="139"/>
      <c r="BS1089" s="139"/>
      <c r="BT1089" s="139"/>
      <c r="BU1089" s="139"/>
      <c r="BV1089" s="139"/>
      <c r="BW1089" s="139"/>
      <c r="BX1089" s="139"/>
      <c r="BY1089" s="139"/>
      <c r="BZ1089" s="139"/>
      <c r="CA1089" s="139"/>
      <c r="CB1089" s="139"/>
      <c r="CC1089" s="139"/>
      <c r="CD1089" s="139"/>
    </row>
    <row r="1090" spans="2:82" s="143" customFormat="1" x14ac:dyDescent="0.2">
      <c r="B1090" s="139"/>
      <c r="C1090" s="139"/>
      <c r="D1090" s="139"/>
      <c r="E1090" s="139"/>
      <c r="F1090" s="139"/>
      <c r="G1090" s="139"/>
      <c r="H1090" s="139"/>
      <c r="I1090" s="139"/>
      <c r="J1090" s="139"/>
      <c r="K1090" s="139"/>
      <c r="L1090" s="139"/>
      <c r="M1090" s="139"/>
      <c r="N1090" s="139"/>
      <c r="O1090" s="139"/>
      <c r="P1090" s="139"/>
      <c r="Q1090" s="139"/>
      <c r="R1090" s="139"/>
      <c r="S1090" s="139"/>
      <c r="T1090" s="139"/>
      <c r="U1090" s="139"/>
      <c r="V1090" s="139"/>
      <c r="W1090" s="139"/>
      <c r="X1090" s="139"/>
      <c r="Y1090" s="139"/>
      <c r="Z1090" s="139"/>
      <c r="AA1090" s="139"/>
      <c r="AB1090" s="139"/>
      <c r="AC1090" s="139"/>
      <c r="AD1090" s="139"/>
      <c r="AE1090" s="139"/>
      <c r="AF1090" s="139"/>
      <c r="AG1090" s="139"/>
      <c r="AH1090" s="139"/>
      <c r="AI1090" s="139"/>
      <c r="AJ1090" s="139"/>
      <c r="AK1090" s="139"/>
      <c r="AL1090" s="139"/>
      <c r="AM1090" s="139"/>
      <c r="AN1090" s="139"/>
      <c r="AO1090" s="139"/>
      <c r="AP1090" s="139"/>
      <c r="AQ1090" s="139"/>
      <c r="AR1090" s="139"/>
      <c r="AS1090" s="139"/>
      <c r="AT1090" s="139"/>
      <c r="AU1090" s="139"/>
      <c r="AV1090" s="139"/>
      <c r="AW1090" s="139"/>
      <c r="AX1090" s="139"/>
      <c r="AY1090" s="139"/>
      <c r="AZ1090" s="139"/>
      <c r="BA1090" s="139"/>
      <c r="BB1090" s="139"/>
      <c r="BC1090" s="139"/>
      <c r="BD1090" s="139"/>
      <c r="BE1090" s="139"/>
      <c r="BF1090" s="139"/>
      <c r="BG1090" s="139"/>
      <c r="BH1090" s="139"/>
      <c r="BI1090" s="139"/>
      <c r="BJ1090" s="139"/>
      <c r="BK1090" s="139"/>
      <c r="BL1090" s="139"/>
      <c r="BM1090" s="139"/>
      <c r="BN1090" s="139"/>
      <c r="BO1090" s="139"/>
      <c r="BP1090" s="139"/>
      <c r="BQ1090" s="139"/>
      <c r="BR1090" s="139"/>
      <c r="BS1090" s="139"/>
      <c r="BT1090" s="139"/>
      <c r="BU1090" s="139"/>
      <c r="BV1090" s="139"/>
      <c r="BW1090" s="139"/>
      <c r="BX1090" s="139"/>
      <c r="BY1090" s="139"/>
      <c r="BZ1090" s="139"/>
      <c r="CA1090" s="139"/>
      <c r="CB1090" s="139"/>
      <c r="CC1090" s="139"/>
      <c r="CD1090" s="139"/>
    </row>
    <row r="1091" spans="2:82" s="143" customFormat="1" x14ac:dyDescent="0.2">
      <c r="B1091" s="139"/>
      <c r="C1091" s="139"/>
      <c r="D1091" s="139"/>
      <c r="E1091" s="139"/>
      <c r="F1091" s="139"/>
      <c r="G1091" s="139"/>
      <c r="H1091" s="139"/>
      <c r="I1091" s="139"/>
      <c r="J1091" s="139"/>
      <c r="K1091" s="139"/>
      <c r="L1091" s="139"/>
      <c r="M1091" s="139"/>
      <c r="N1091" s="139"/>
      <c r="O1091" s="139"/>
      <c r="P1091" s="139"/>
      <c r="Q1091" s="139"/>
      <c r="R1091" s="139"/>
      <c r="S1091" s="139"/>
      <c r="T1091" s="139"/>
      <c r="U1091" s="139"/>
      <c r="V1091" s="139"/>
      <c r="W1091" s="139"/>
      <c r="X1091" s="139"/>
      <c r="Y1091" s="139"/>
      <c r="Z1091" s="139"/>
      <c r="AA1091" s="139"/>
      <c r="AB1091" s="139"/>
      <c r="AC1091" s="139"/>
      <c r="AD1091" s="139"/>
      <c r="AE1091" s="139"/>
      <c r="AF1091" s="139"/>
      <c r="AG1091" s="139"/>
      <c r="AH1091" s="139"/>
      <c r="AI1091" s="139"/>
      <c r="AJ1091" s="139"/>
      <c r="AK1091" s="139"/>
      <c r="AL1091" s="139"/>
      <c r="AM1091" s="139"/>
      <c r="AN1091" s="139"/>
      <c r="AO1091" s="139"/>
      <c r="AP1091" s="139"/>
      <c r="AQ1091" s="139"/>
      <c r="AR1091" s="139"/>
      <c r="AS1091" s="139"/>
      <c r="AT1091" s="139"/>
      <c r="AU1091" s="139"/>
      <c r="AV1091" s="139"/>
      <c r="AW1091" s="139"/>
      <c r="AX1091" s="139"/>
      <c r="AY1091" s="139"/>
      <c r="AZ1091" s="139"/>
      <c r="BA1091" s="139"/>
      <c r="BB1091" s="139"/>
      <c r="BC1091" s="139"/>
      <c r="BD1091" s="139"/>
      <c r="BE1091" s="139"/>
      <c r="BF1091" s="139"/>
      <c r="BG1091" s="139"/>
      <c r="BH1091" s="139"/>
      <c r="BI1091" s="139"/>
      <c r="BJ1091" s="139"/>
      <c r="BK1091" s="139"/>
      <c r="BL1091" s="139"/>
      <c r="BM1091" s="139"/>
      <c r="BN1091" s="139"/>
      <c r="BO1091" s="139"/>
      <c r="BP1091" s="139"/>
      <c r="BQ1091" s="139"/>
      <c r="BR1091" s="139"/>
      <c r="BS1091" s="139"/>
      <c r="BT1091" s="139"/>
      <c r="BU1091" s="139"/>
      <c r="BV1091" s="139"/>
      <c r="BW1091" s="139"/>
      <c r="BX1091" s="139"/>
      <c r="BY1091" s="139"/>
      <c r="BZ1091" s="139"/>
      <c r="CA1091" s="139"/>
      <c r="CB1091" s="139"/>
      <c r="CC1091" s="139"/>
      <c r="CD1091" s="139"/>
    </row>
    <row r="1092" spans="2:82" s="143" customFormat="1" x14ac:dyDescent="0.2">
      <c r="B1092" s="139"/>
      <c r="C1092" s="139"/>
      <c r="D1092" s="139"/>
      <c r="E1092" s="139"/>
      <c r="F1092" s="139"/>
      <c r="G1092" s="139"/>
      <c r="H1092" s="139"/>
      <c r="I1092" s="139"/>
      <c r="J1092" s="139"/>
      <c r="K1092" s="139"/>
      <c r="L1092" s="139"/>
      <c r="M1092" s="139"/>
      <c r="N1092" s="139"/>
      <c r="O1092" s="139"/>
      <c r="P1092" s="139"/>
      <c r="Q1092" s="139"/>
      <c r="R1092" s="139"/>
      <c r="S1092" s="139"/>
      <c r="T1092" s="139"/>
      <c r="U1092" s="139"/>
      <c r="V1092" s="139"/>
      <c r="W1092" s="139"/>
      <c r="X1092" s="139"/>
      <c r="Y1092" s="139"/>
      <c r="Z1092" s="139"/>
      <c r="AA1092" s="139"/>
      <c r="AB1092" s="139"/>
      <c r="AC1092" s="139"/>
      <c r="AD1092" s="139"/>
      <c r="AE1092" s="139"/>
      <c r="AF1092" s="139"/>
      <c r="AG1092" s="139"/>
      <c r="AH1092" s="139"/>
      <c r="AI1092" s="139"/>
      <c r="AJ1092" s="139"/>
      <c r="AK1092" s="139"/>
      <c r="AL1092" s="139"/>
      <c r="AM1092" s="139"/>
      <c r="AN1092" s="139"/>
      <c r="AO1092" s="139"/>
      <c r="AP1092" s="139"/>
      <c r="AQ1092" s="139"/>
      <c r="AR1092" s="139"/>
      <c r="AS1092" s="139"/>
      <c r="AT1092" s="139"/>
      <c r="AU1092" s="139"/>
      <c r="AV1092" s="139"/>
      <c r="AW1092" s="139"/>
      <c r="AX1092" s="139"/>
      <c r="AY1092" s="139"/>
      <c r="AZ1092" s="139"/>
      <c r="BA1092" s="139"/>
      <c r="BB1092" s="139"/>
      <c r="BC1092" s="139"/>
      <c r="BD1092" s="139"/>
      <c r="BE1092" s="139"/>
      <c r="BF1092" s="139"/>
      <c r="BG1092" s="139"/>
      <c r="BH1092" s="139"/>
      <c r="BI1092" s="139"/>
      <c r="BJ1092" s="139"/>
      <c r="BK1092" s="139"/>
      <c r="BL1092" s="139"/>
      <c r="BM1092" s="139"/>
      <c r="BN1092" s="139"/>
      <c r="BO1092" s="139"/>
      <c r="BP1092" s="139"/>
      <c r="BQ1092" s="139"/>
      <c r="BR1092" s="139"/>
      <c r="BS1092" s="139"/>
      <c r="BT1092" s="139"/>
      <c r="BU1092" s="139"/>
      <c r="BV1092" s="139"/>
      <c r="BW1092" s="139"/>
      <c r="BX1092" s="139"/>
      <c r="BY1092" s="139"/>
      <c r="BZ1092" s="139"/>
      <c r="CA1092" s="139"/>
      <c r="CB1092" s="139"/>
      <c r="CC1092" s="139"/>
      <c r="CD1092" s="139"/>
    </row>
    <row r="1093" spans="2:82" s="143" customFormat="1" x14ac:dyDescent="0.2">
      <c r="B1093" s="139"/>
      <c r="C1093" s="139"/>
      <c r="D1093" s="139"/>
      <c r="E1093" s="139"/>
      <c r="F1093" s="139"/>
      <c r="G1093" s="139"/>
      <c r="H1093" s="139"/>
      <c r="I1093" s="139"/>
      <c r="J1093" s="139"/>
      <c r="K1093" s="139"/>
      <c r="L1093" s="139"/>
      <c r="M1093" s="139"/>
      <c r="N1093" s="139"/>
      <c r="O1093" s="139"/>
      <c r="P1093" s="139"/>
      <c r="Q1093" s="139"/>
      <c r="R1093" s="139"/>
      <c r="S1093" s="139"/>
      <c r="T1093" s="139"/>
      <c r="U1093" s="139"/>
      <c r="V1093" s="139"/>
      <c r="W1093" s="139"/>
      <c r="X1093" s="139"/>
      <c r="Y1093" s="139"/>
      <c r="Z1093" s="139"/>
      <c r="AA1093" s="139"/>
      <c r="AB1093" s="139"/>
      <c r="AC1093" s="139"/>
      <c r="AD1093" s="139"/>
      <c r="AE1093" s="139"/>
      <c r="AF1093" s="139"/>
      <c r="AG1093" s="139"/>
      <c r="AH1093" s="139"/>
      <c r="AI1093" s="139"/>
      <c r="AJ1093" s="139"/>
      <c r="AK1093" s="139"/>
      <c r="AL1093" s="139"/>
      <c r="AM1093" s="139"/>
      <c r="AN1093" s="139"/>
      <c r="AO1093" s="139"/>
      <c r="AP1093" s="139"/>
      <c r="AQ1093" s="139"/>
      <c r="AR1093" s="139"/>
      <c r="AS1093" s="139"/>
      <c r="AT1093" s="139"/>
      <c r="AU1093" s="139"/>
      <c r="AV1093" s="139"/>
      <c r="AW1093" s="139"/>
      <c r="AX1093" s="139"/>
      <c r="AY1093" s="139"/>
      <c r="AZ1093" s="139"/>
      <c r="BA1093" s="139"/>
      <c r="BB1093" s="139"/>
      <c r="BC1093" s="139"/>
      <c r="BD1093" s="139"/>
      <c r="BE1093" s="139"/>
      <c r="BF1093" s="139"/>
      <c r="BG1093" s="139"/>
      <c r="BH1093" s="139"/>
      <c r="BI1093" s="139"/>
      <c r="BJ1093" s="139"/>
      <c r="BK1093" s="139"/>
      <c r="BL1093" s="139"/>
      <c r="BM1093" s="139"/>
      <c r="BN1093" s="139"/>
      <c r="BO1093" s="139"/>
      <c r="BP1093" s="139"/>
      <c r="BQ1093" s="139"/>
      <c r="BR1093" s="139"/>
      <c r="BS1093" s="139"/>
      <c r="BT1093" s="139"/>
      <c r="BU1093" s="139"/>
      <c r="BV1093" s="139"/>
      <c r="BW1093" s="139"/>
      <c r="BX1093" s="139"/>
      <c r="BY1093" s="139"/>
      <c r="BZ1093" s="139"/>
      <c r="CA1093" s="139"/>
      <c r="CB1093" s="139"/>
      <c r="CC1093" s="139"/>
      <c r="CD1093" s="139"/>
    </row>
    <row r="1094" spans="2:82" s="143" customFormat="1" x14ac:dyDescent="0.2">
      <c r="B1094" s="139"/>
      <c r="C1094" s="139"/>
      <c r="D1094" s="139"/>
      <c r="E1094" s="139"/>
      <c r="F1094" s="139"/>
      <c r="G1094" s="139"/>
      <c r="H1094" s="139"/>
      <c r="I1094" s="139"/>
      <c r="J1094" s="139"/>
      <c r="K1094" s="139"/>
      <c r="L1094" s="139"/>
      <c r="M1094" s="139"/>
      <c r="N1094" s="139"/>
      <c r="O1094" s="139"/>
      <c r="P1094" s="139"/>
      <c r="Q1094" s="139"/>
      <c r="R1094" s="139"/>
      <c r="S1094" s="139"/>
      <c r="T1094" s="139"/>
      <c r="U1094" s="139"/>
      <c r="V1094" s="139"/>
      <c r="W1094" s="139"/>
      <c r="X1094" s="139"/>
      <c r="Y1094" s="139"/>
      <c r="Z1094" s="139"/>
      <c r="AA1094" s="139"/>
      <c r="AB1094" s="139"/>
      <c r="AC1094" s="139"/>
      <c r="AD1094" s="139"/>
      <c r="AE1094" s="139"/>
      <c r="AF1094" s="139"/>
      <c r="AG1094" s="139"/>
      <c r="AH1094" s="139"/>
      <c r="AI1094" s="139"/>
      <c r="AJ1094" s="139"/>
      <c r="AK1094" s="139"/>
      <c r="AL1094" s="139"/>
      <c r="AM1094" s="139"/>
      <c r="AN1094" s="139"/>
      <c r="AO1094" s="139"/>
      <c r="AP1094" s="139"/>
      <c r="AQ1094" s="139"/>
      <c r="AR1094" s="139"/>
      <c r="AS1094" s="139"/>
      <c r="AT1094" s="139"/>
      <c r="AU1094" s="139"/>
      <c r="AV1094" s="139"/>
      <c r="AW1094" s="139"/>
      <c r="AX1094" s="139"/>
      <c r="AY1094" s="139"/>
      <c r="AZ1094" s="139"/>
      <c r="BA1094" s="139"/>
      <c r="BB1094" s="139"/>
      <c r="BC1094" s="139"/>
      <c r="BD1094" s="139"/>
      <c r="BE1094" s="139"/>
      <c r="BF1094" s="139"/>
      <c r="BG1094" s="139"/>
      <c r="BH1094" s="139"/>
      <c r="BI1094" s="139"/>
      <c r="BJ1094" s="139"/>
      <c r="BK1094" s="139"/>
      <c r="BL1094" s="139"/>
      <c r="BM1094" s="139"/>
      <c r="BN1094" s="139"/>
      <c r="BO1094" s="139"/>
      <c r="BP1094" s="139"/>
      <c r="BQ1094" s="139"/>
      <c r="BR1094" s="139"/>
      <c r="BS1094" s="139"/>
      <c r="BT1094" s="139"/>
      <c r="BU1094" s="139"/>
      <c r="BV1094" s="139"/>
      <c r="BW1094" s="139"/>
      <c r="BX1094" s="139"/>
      <c r="BY1094" s="139"/>
      <c r="BZ1094" s="139"/>
      <c r="CA1094" s="139"/>
      <c r="CB1094" s="139"/>
      <c r="CC1094" s="139"/>
      <c r="CD1094" s="139"/>
    </row>
    <row r="1095" spans="2:82" s="143" customFormat="1" x14ac:dyDescent="0.2">
      <c r="B1095" s="139"/>
      <c r="C1095" s="139"/>
      <c r="D1095" s="139"/>
      <c r="E1095" s="139"/>
      <c r="F1095" s="139"/>
      <c r="G1095" s="139"/>
      <c r="H1095" s="139"/>
      <c r="I1095" s="139"/>
      <c r="J1095" s="139"/>
      <c r="K1095" s="139"/>
      <c r="L1095" s="139"/>
      <c r="M1095" s="139"/>
      <c r="N1095" s="139"/>
      <c r="O1095" s="139"/>
      <c r="P1095" s="139"/>
      <c r="Q1095" s="139"/>
      <c r="R1095" s="139"/>
      <c r="S1095" s="139"/>
      <c r="T1095" s="139"/>
      <c r="U1095" s="139"/>
      <c r="V1095" s="139"/>
      <c r="W1095" s="139"/>
      <c r="X1095" s="139"/>
      <c r="Y1095" s="139"/>
      <c r="Z1095" s="139"/>
      <c r="AA1095" s="139"/>
      <c r="AB1095" s="139"/>
      <c r="AC1095" s="139"/>
      <c r="AD1095" s="139"/>
      <c r="AE1095" s="139"/>
      <c r="AF1095" s="139"/>
      <c r="AG1095" s="139"/>
      <c r="AH1095" s="139"/>
      <c r="AI1095" s="139"/>
      <c r="AJ1095" s="139"/>
      <c r="AK1095" s="139"/>
      <c r="AL1095" s="139"/>
      <c r="AM1095" s="139"/>
      <c r="AN1095" s="139"/>
      <c r="AO1095" s="139"/>
      <c r="AP1095" s="139"/>
      <c r="AQ1095" s="139"/>
      <c r="AR1095" s="139"/>
      <c r="AS1095" s="139"/>
      <c r="AT1095" s="139"/>
      <c r="AU1095" s="139"/>
      <c r="AV1095" s="139"/>
      <c r="AW1095" s="139"/>
      <c r="AX1095" s="139"/>
      <c r="AY1095" s="139"/>
      <c r="AZ1095" s="139"/>
      <c r="BA1095" s="139"/>
      <c r="BB1095" s="139"/>
      <c r="BC1095" s="139"/>
      <c r="BD1095" s="139"/>
      <c r="BE1095" s="139"/>
      <c r="BF1095" s="139"/>
      <c r="BG1095" s="139"/>
      <c r="BH1095" s="139"/>
      <c r="BI1095" s="139"/>
      <c r="BJ1095" s="139"/>
      <c r="BK1095" s="139"/>
      <c r="BL1095" s="139"/>
      <c r="BM1095" s="139"/>
      <c r="BN1095" s="139"/>
      <c r="BO1095" s="139"/>
      <c r="BP1095" s="139"/>
      <c r="BQ1095" s="139"/>
      <c r="BR1095" s="139"/>
      <c r="BS1095" s="139"/>
      <c r="BT1095" s="139"/>
      <c r="BU1095" s="139"/>
      <c r="BV1095" s="139"/>
      <c r="BW1095" s="139"/>
      <c r="BX1095" s="139"/>
      <c r="BY1095" s="139"/>
      <c r="BZ1095" s="139"/>
      <c r="CA1095" s="139"/>
      <c r="CB1095" s="139"/>
      <c r="CC1095" s="139"/>
      <c r="CD1095" s="139"/>
    </row>
    <row r="1096" spans="2:82" s="143" customFormat="1" x14ac:dyDescent="0.2">
      <c r="B1096" s="139"/>
      <c r="C1096" s="139"/>
      <c r="D1096" s="139"/>
      <c r="E1096" s="139"/>
      <c r="F1096" s="139"/>
      <c r="G1096" s="139"/>
      <c r="H1096" s="139"/>
      <c r="I1096" s="139"/>
      <c r="J1096" s="139"/>
      <c r="K1096" s="139"/>
      <c r="L1096" s="139"/>
      <c r="M1096" s="139"/>
      <c r="N1096" s="139"/>
      <c r="O1096" s="139"/>
      <c r="P1096" s="139"/>
      <c r="Q1096" s="139"/>
      <c r="R1096" s="139"/>
      <c r="S1096" s="139"/>
      <c r="T1096" s="139"/>
      <c r="U1096" s="139"/>
      <c r="V1096" s="139"/>
      <c r="W1096" s="139"/>
      <c r="X1096" s="139"/>
      <c r="Y1096" s="139"/>
      <c r="Z1096" s="139"/>
      <c r="AA1096" s="139"/>
      <c r="AB1096" s="139"/>
      <c r="AC1096" s="139"/>
      <c r="AD1096" s="139"/>
      <c r="AE1096" s="139"/>
      <c r="AF1096" s="139"/>
      <c r="AG1096" s="139"/>
      <c r="AH1096" s="139"/>
      <c r="AI1096" s="139"/>
      <c r="AJ1096" s="139"/>
      <c r="AK1096" s="139"/>
      <c r="AL1096" s="139"/>
      <c r="AM1096" s="139"/>
      <c r="AN1096" s="139"/>
      <c r="AO1096" s="139"/>
      <c r="AP1096" s="139"/>
      <c r="AQ1096" s="139"/>
      <c r="AR1096" s="139"/>
      <c r="AS1096" s="139"/>
      <c r="AT1096" s="139"/>
      <c r="AU1096" s="139"/>
      <c r="AV1096" s="139"/>
      <c r="AW1096" s="139"/>
      <c r="AX1096" s="139"/>
      <c r="AY1096" s="139"/>
      <c r="AZ1096" s="139"/>
      <c r="BA1096" s="139"/>
      <c r="BB1096" s="139"/>
      <c r="BC1096" s="139"/>
      <c r="BD1096" s="139"/>
      <c r="BE1096" s="139"/>
      <c r="BF1096" s="139"/>
      <c r="BG1096" s="139"/>
      <c r="BH1096" s="139"/>
      <c r="BI1096" s="139"/>
      <c r="BJ1096" s="139"/>
      <c r="BK1096" s="139"/>
      <c r="BL1096" s="139"/>
      <c r="BM1096" s="139"/>
      <c r="BN1096" s="139"/>
      <c r="BO1096" s="139"/>
      <c r="BP1096" s="139"/>
      <c r="BQ1096" s="139"/>
      <c r="BR1096" s="139"/>
      <c r="BS1096" s="139"/>
      <c r="BT1096" s="139"/>
      <c r="BU1096" s="139"/>
      <c r="BV1096" s="139"/>
      <c r="BW1096" s="139"/>
      <c r="BX1096" s="139"/>
      <c r="BY1096" s="139"/>
      <c r="BZ1096" s="139"/>
      <c r="CA1096" s="139"/>
      <c r="CB1096" s="139"/>
      <c r="CC1096" s="139"/>
      <c r="CD1096" s="139"/>
    </row>
    <row r="1097" spans="2:82" s="143" customFormat="1" x14ac:dyDescent="0.2">
      <c r="B1097" s="139"/>
      <c r="C1097" s="139"/>
      <c r="D1097" s="139"/>
      <c r="E1097" s="139"/>
      <c r="F1097" s="139"/>
      <c r="G1097" s="139"/>
      <c r="H1097" s="139"/>
      <c r="I1097" s="139"/>
      <c r="J1097" s="139"/>
      <c r="K1097" s="139"/>
      <c r="L1097" s="139"/>
      <c r="M1097" s="139"/>
      <c r="N1097" s="139"/>
      <c r="O1097" s="139"/>
      <c r="P1097" s="139"/>
      <c r="Q1097" s="139"/>
      <c r="R1097" s="139"/>
      <c r="S1097" s="139"/>
      <c r="T1097" s="139"/>
      <c r="U1097" s="139"/>
      <c r="V1097" s="139"/>
      <c r="W1097" s="139"/>
      <c r="X1097" s="139"/>
      <c r="Y1097" s="139"/>
      <c r="Z1097" s="139"/>
      <c r="AA1097" s="139"/>
      <c r="AB1097" s="139"/>
      <c r="AC1097" s="139"/>
      <c r="AD1097" s="139"/>
      <c r="AE1097" s="139"/>
      <c r="AF1097" s="139"/>
      <c r="AG1097" s="139"/>
      <c r="AH1097" s="139"/>
      <c r="AI1097" s="139"/>
      <c r="AJ1097" s="139"/>
      <c r="AK1097" s="139"/>
      <c r="AL1097" s="139"/>
      <c r="AM1097" s="139"/>
      <c r="AN1097" s="139"/>
      <c r="AO1097" s="139"/>
      <c r="AP1097" s="139"/>
      <c r="AQ1097" s="139"/>
      <c r="AR1097" s="139"/>
      <c r="AS1097" s="139"/>
      <c r="AT1097" s="139"/>
      <c r="AU1097" s="139"/>
      <c r="AV1097" s="139"/>
      <c r="AW1097" s="139"/>
      <c r="AX1097" s="139"/>
      <c r="AY1097" s="139"/>
      <c r="AZ1097" s="139"/>
      <c r="BA1097" s="139"/>
      <c r="BB1097" s="139"/>
      <c r="BC1097" s="139"/>
      <c r="BD1097" s="139"/>
      <c r="BE1097" s="139"/>
      <c r="BF1097" s="139"/>
      <c r="BG1097" s="139"/>
      <c r="BH1097" s="139"/>
      <c r="BI1097" s="139"/>
      <c r="BJ1097" s="139"/>
      <c r="BK1097" s="139"/>
      <c r="BL1097" s="139"/>
      <c r="BM1097" s="139"/>
      <c r="BN1097" s="139"/>
      <c r="BO1097" s="139"/>
      <c r="BP1097" s="139"/>
      <c r="BQ1097" s="139"/>
      <c r="BR1097" s="139"/>
      <c r="BS1097" s="139"/>
      <c r="BT1097" s="139"/>
      <c r="BU1097" s="139"/>
      <c r="BV1097" s="139"/>
      <c r="BW1097" s="139"/>
      <c r="BX1097" s="139"/>
      <c r="BY1097" s="139"/>
      <c r="BZ1097" s="139"/>
      <c r="CA1097" s="139"/>
      <c r="CB1097" s="139"/>
      <c r="CC1097" s="139"/>
      <c r="CD1097" s="139"/>
    </row>
    <row r="1098" spans="2:82" s="143" customFormat="1" x14ac:dyDescent="0.2">
      <c r="B1098" s="139"/>
      <c r="C1098" s="139"/>
      <c r="D1098" s="139"/>
      <c r="E1098" s="139"/>
      <c r="F1098" s="139"/>
      <c r="G1098" s="139"/>
      <c r="H1098" s="139"/>
      <c r="I1098" s="139"/>
      <c r="J1098" s="139"/>
      <c r="K1098" s="139"/>
      <c r="L1098" s="139"/>
      <c r="M1098" s="139"/>
      <c r="N1098" s="139"/>
      <c r="O1098" s="139"/>
      <c r="P1098" s="139"/>
      <c r="Q1098" s="139"/>
      <c r="R1098" s="139"/>
      <c r="S1098" s="139"/>
      <c r="T1098" s="139"/>
      <c r="U1098" s="139"/>
      <c r="V1098" s="139"/>
      <c r="W1098" s="139"/>
      <c r="X1098" s="139"/>
      <c r="Y1098" s="139"/>
      <c r="Z1098" s="139"/>
      <c r="AA1098" s="139"/>
      <c r="AB1098" s="139"/>
      <c r="AC1098" s="139"/>
      <c r="AD1098" s="139"/>
      <c r="AE1098" s="139"/>
      <c r="AF1098" s="139"/>
      <c r="AG1098" s="139"/>
      <c r="AH1098" s="139"/>
      <c r="AI1098" s="139"/>
      <c r="AJ1098" s="139"/>
      <c r="AK1098" s="139"/>
      <c r="AL1098" s="139"/>
      <c r="AM1098" s="139"/>
      <c r="AN1098" s="139"/>
      <c r="AO1098" s="139"/>
      <c r="AP1098" s="139"/>
      <c r="AQ1098" s="139"/>
      <c r="AR1098" s="139"/>
      <c r="AS1098" s="139"/>
      <c r="AT1098" s="139"/>
      <c r="AU1098" s="139"/>
      <c r="AV1098" s="139"/>
      <c r="AW1098" s="139"/>
      <c r="AX1098" s="139"/>
      <c r="AY1098" s="139"/>
      <c r="AZ1098" s="139"/>
      <c r="BA1098" s="139"/>
      <c r="BB1098" s="139"/>
      <c r="BC1098" s="139"/>
      <c r="BD1098" s="139"/>
      <c r="BE1098" s="139"/>
      <c r="BF1098" s="139"/>
      <c r="BG1098" s="139"/>
      <c r="BH1098" s="139"/>
      <c r="BI1098" s="139"/>
      <c r="BJ1098" s="139"/>
      <c r="BK1098" s="139"/>
      <c r="BL1098" s="139"/>
      <c r="BM1098" s="139"/>
      <c r="BN1098" s="139"/>
      <c r="BO1098" s="139"/>
      <c r="BP1098" s="139"/>
      <c r="BQ1098" s="139"/>
      <c r="BR1098" s="139"/>
      <c r="BS1098" s="139"/>
      <c r="BT1098" s="139"/>
      <c r="BU1098" s="139"/>
      <c r="BV1098" s="139"/>
      <c r="BW1098" s="139"/>
      <c r="BX1098" s="139"/>
      <c r="BY1098" s="139"/>
      <c r="BZ1098" s="139"/>
      <c r="CA1098" s="139"/>
      <c r="CB1098" s="139"/>
      <c r="CC1098" s="139"/>
      <c r="CD1098" s="139"/>
    </row>
    <row r="1099" spans="2:82" s="143" customFormat="1" x14ac:dyDescent="0.2">
      <c r="B1099" s="139"/>
      <c r="C1099" s="139"/>
      <c r="D1099" s="139"/>
      <c r="E1099" s="139"/>
      <c r="F1099" s="139"/>
      <c r="G1099" s="139"/>
      <c r="H1099" s="139"/>
      <c r="I1099" s="139"/>
      <c r="J1099" s="139"/>
      <c r="K1099" s="139"/>
      <c r="L1099" s="139"/>
      <c r="M1099" s="139"/>
      <c r="N1099" s="139"/>
      <c r="O1099" s="139"/>
      <c r="P1099" s="139"/>
      <c r="Q1099" s="139"/>
      <c r="R1099" s="139"/>
      <c r="S1099" s="139"/>
      <c r="T1099" s="139"/>
      <c r="U1099" s="139"/>
      <c r="V1099" s="139"/>
      <c r="W1099" s="139"/>
      <c r="X1099" s="139"/>
      <c r="Y1099" s="139"/>
      <c r="Z1099" s="139"/>
      <c r="AA1099" s="139"/>
      <c r="AB1099" s="139"/>
      <c r="AC1099" s="139"/>
      <c r="AD1099" s="139"/>
      <c r="AE1099" s="139"/>
      <c r="AF1099" s="139"/>
      <c r="AG1099" s="139"/>
      <c r="AH1099" s="139"/>
      <c r="AI1099" s="139"/>
      <c r="AJ1099" s="139"/>
      <c r="AK1099" s="139"/>
      <c r="AL1099" s="139"/>
      <c r="AM1099" s="139"/>
      <c r="AN1099" s="139"/>
      <c r="AO1099" s="139"/>
      <c r="AP1099" s="139"/>
      <c r="AQ1099" s="139"/>
      <c r="AR1099" s="139"/>
      <c r="AS1099" s="139"/>
      <c r="AT1099" s="139"/>
      <c r="AU1099" s="139"/>
      <c r="AV1099" s="139"/>
      <c r="AW1099" s="139"/>
      <c r="AX1099" s="139"/>
      <c r="AY1099" s="139"/>
      <c r="AZ1099" s="139"/>
      <c r="BA1099" s="139"/>
      <c r="BB1099" s="139"/>
      <c r="BC1099" s="139"/>
      <c r="BD1099" s="139"/>
      <c r="BE1099" s="139"/>
      <c r="BF1099" s="139"/>
      <c r="BG1099" s="139"/>
      <c r="BH1099" s="139"/>
      <c r="BI1099" s="139"/>
      <c r="BJ1099" s="139"/>
      <c r="BK1099" s="139"/>
      <c r="BL1099" s="139"/>
      <c r="BM1099" s="139"/>
      <c r="BN1099" s="139"/>
      <c r="BO1099" s="139"/>
      <c r="BP1099" s="139"/>
      <c r="BQ1099" s="139"/>
      <c r="BR1099" s="139"/>
      <c r="BS1099" s="139"/>
      <c r="BT1099" s="139"/>
      <c r="BU1099" s="139"/>
      <c r="BV1099" s="139"/>
      <c r="BW1099" s="139"/>
      <c r="BX1099" s="139"/>
      <c r="BY1099" s="139"/>
      <c r="BZ1099" s="139"/>
      <c r="CA1099" s="139"/>
      <c r="CB1099" s="139"/>
      <c r="CC1099" s="139"/>
      <c r="CD1099" s="139"/>
    </row>
    <row r="1100" spans="2:82" s="143" customFormat="1" x14ac:dyDescent="0.2">
      <c r="B1100" s="139"/>
      <c r="C1100" s="139"/>
      <c r="D1100" s="139"/>
      <c r="E1100" s="139"/>
      <c r="F1100" s="139"/>
      <c r="G1100" s="139"/>
      <c r="H1100" s="139"/>
      <c r="I1100" s="139"/>
      <c r="J1100" s="139"/>
      <c r="K1100" s="139"/>
      <c r="L1100" s="139"/>
      <c r="M1100" s="139"/>
      <c r="N1100" s="139"/>
      <c r="O1100" s="139"/>
      <c r="P1100" s="139"/>
      <c r="Q1100" s="139"/>
      <c r="R1100" s="139"/>
      <c r="S1100" s="139"/>
      <c r="T1100" s="139"/>
      <c r="U1100" s="139"/>
      <c r="V1100" s="139"/>
      <c r="W1100" s="139"/>
      <c r="X1100" s="139"/>
      <c r="Y1100" s="139"/>
      <c r="Z1100" s="139"/>
      <c r="AA1100" s="139"/>
      <c r="AB1100" s="139"/>
      <c r="AC1100" s="139"/>
      <c r="AD1100" s="139"/>
      <c r="AE1100" s="139"/>
      <c r="AF1100" s="139"/>
      <c r="AG1100" s="139"/>
      <c r="AH1100" s="139"/>
      <c r="AI1100" s="139"/>
      <c r="AJ1100" s="139"/>
      <c r="AK1100" s="139"/>
      <c r="AL1100" s="139"/>
      <c r="AM1100" s="139"/>
      <c r="AN1100" s="139"/>
      <c r="AO1100" s="139"/>
      <c r="AP1100" s="139"/>
      <c r="AQ1100" s="139"/>
      <c r="AR1100" s="139"/>
      <c r="AS1100" s="139"/>
      <c r="AT1100" s="139"/>
      <c r="AU1100" s="139"/>
      <c r="AV1100" s="139"/>
      <c r="AW1100" s="139"/>
      <c r="AX1100" s="139"/>
      <c r="AY1100" s="139"/>
      <c r="AZ1100" s="139"/>
      <c r="BA1100" s="139"/>
      <c r="BB1100" s="139"/>
      <c r="BC1100" s="139"/>
      <c r="BD1100" s="139"/>
      <c r="BE1100" s="139"/>
      <c r="BF1100" s="139"/>
      <c r="BG1100" s="139"/>
      <c r="BH1100" s="139"/>
      <c r="BI1100" s="139"/>
      <c r="BJ1100" s="139"/>
      <c r="BK1100" s="139"/>
      <c r="BL1100" s="139"/>
      <c r="BM1100" s="139"/>
      <c r="BN1100" s="139"/>
      <c r="BO1100" s="139"/>
      <c r="BP1100" s="139"/>
      <c r="BQ1100" s="139"/>
      <c r="BR1100" s="139"/>
      <c r="BS1100" s="139"/>
      <c r="BT1100" s="139"/>
      <c r="BU1100" s="139"/>
      <c r="BV1100" s="139"/>
      <c r="BW1100" s="139"/>
      <c r="BX1100" s="139"/>
      <c r="BY1100" s="139"/>
      <c r="BZ1100" s="139"/>
      <c r="CA1100" s="139"/>
      <c r="CB1100" s="139"/>
      <c r="CC1100" s="139"/>
      <c r="CD1100" s="139"/>
    </row>
    <row r="1101" spans="2:82" s="143" customFormat="1" x14ac:dyDescent="0.2">
      <c r="B1101" s="139"/>
      <c r="C1101" s="139"/>
      <c r="D1101" s="139"/>
      <c r="E1101" s="139"/>
      <c r="F1101" s="139"/>
      <c r="G1101" s="139"/>
      <c r="H1101" s="139"/>
      <c r="I1101" s="139"/>
      <c r="J1101" s="139"/>
      <c r="K1101" s="139"/>
      <c r="L1101" s="139"/>
      <c r="M1101" s="139"/>
      <c r="N1101" s="139"/>
      <c r="O1101" s="139"/>
      <c r="P1101" s="139"/>
      <c r="Q1101" s="139"/>
      <c r="R1101" s="139"/>
      <c r="S1101" s="139"/>
      <c r="T1101" s="139"/>
      <c r="U1101" s="139"/>
      <c r="V1101" s="139"/>
      <c r="W1101" s="139"/>
      <c r="X1101" s="139"/>
      <c r="Y1101" s="139"/>
      <c r="Z1101" s="139"/>
      <c r="AA1101" s="139"/>
      <c r="AB1101" s="139"/>
      <c r="AC1101" s="139"/>
      <c r="AD1101" s="139"/>
      <c r="AE1101" s="139"/>
      <c r="AF1101" s="139"/>
      <c r="AG1101" s="139"/>
      <c r="AH1101" s="139"/>
      <c r="AI1101" s="139"/>
      <c r="AJ1101" s="139"/>
      <c r="AK1101" s="139"/>
      <c r="AL1101" s="139"/>
      <c r="AM1101" s="139"/>
      <c r="AN1101" s="139"/>
      <c r="AO1101" s="139"/>
      <c r="AP1101" s="139"/>
      <c r="AQ1101" s="139"/>
      <c r="AR1101" s="139"/>
      <c r="AS1101" s="139"/>
      <c r="AT1101" s="139"/>
      <c r="AU1101" s="139"/>
      <c r="AV1101" s="139"/>
      <c r="AW1101" s="139"/>
      <c r="AX1101" s="139"/>
      <c r="AY1101" s="139"/>
      <c r="AZ1101" s="139"/>
      <c r="BA1101" s="139"/>
      <c r="BB1101" s="139"/>
      <c r="BC1101" s="139"/>
      <c r="BD1101" s="139"/>
      <c r="BE1101" s="139"/>
      <c r="BF1101" s="139"/>
      <c r="BG1101" s="139"/>
      <c r="BH1101" s="139"/>
      <c r="BI1101" s="139"/>
      <c r="BJ1101" s="139"/>
      <c r="BK1101" s="139"/>
      <c r="BL1101" s="139"/>
      <c r="BM1101" s="139"/>
      <c r="BN1101" s="139"/>
      <c r="BO1101" s="139"/>
      <c r="BP1101" s="139"/>
      <c r="BQ1101" s="139"/>
      <c r="BR1101" s="139"/>
      <c r="BS1101" s="139"/>
      <c r="BT1101" s="139"/>
      <c r="BU1101" s="139"/>
      <c r="BV1101" s="139"/>
      <c r="BW1101" s="139"/>
      <c r="BX1101" s="139"/>
      <c r="BY1101" s="139"/>
      <c r="BZ1101" s="139"/>
      <c r="CA1101" s="139"/>
      <c r="CB1101" s="139"/>
      <c r="CC1101" s="139"/>
      <c r="CD1101" s="139"/>
    </row>
    <row r="1102" spans="2:82" s="143" customFormat="1" x14ac:dyDescent="0.2">
      <c r="B1102" s="139"/>
      <c r="C1102" s="139"/>
      <c r="D1102" s="139"/>
      <c r="E1102" s="139"/>
      <c r="F1102" s="139"/>
      <c r="G1102" s="139"/>
      <c r="H1102" s="139"/>
      <c r="I1102" s="139"/>
      <c r="J1102" s="139"/>
      <c r="K1102" s="139"/>
      <c r="L1102" s="139"/>
      <c r="M1102" s="139"/>
      <c r="N1102" s="139"/>
      <c r="O1102" s="139"/>
      <c r="P1102" s="139"/>
      <c r="Q1102" s="139"/>
      <c r="R1102" s="139"/>
      <c r="S1102" s="139"/>
      <c r="T1102" s="139"/>
      <c r="U1102" s="139"/>
      <c r="V1102" s="139"/>
      <c r="W1102" s="139"/>
      <c r="X1102" s="139"/>
      <c r="Y1102" s="139"/>
      <c r="Z1102" s="139"/>
      <c r="AA1102" s="139"/>
      <c r="AB1102" s="139"/>
      <c r="AC1102" s="139"/>
      <c r="AD1102" s="139"/>
      <c r="AE1102" s="139"/>
      <c r="AF1102" s="139"/>
      <c r="AG1102" s="139"/>
      <c r="AH1102" s="139"/>
      <c r="AI1102" s="139"/>
      <c r="AJ1102" s="139"/>
      <c r="AK1102" s="139"/>
      <c r="AL1102" s="139"/>
      <c r="AM1102" s="139"/>
      <c r="AN1102" s="139"/>
      <c r="AO1102" s="139"/>
      <c r="AP1102" s="139"/>
      <c r="AQ1102" s="139"/>
      <c r="AR1102" s="139"/>
      <c r="AS1102" s="139"/>
      <c r="AT1102" s="139"/>
      <c r="AU1102" s="139"/>
      <c r="AV1102" s="139"/>
      <c r="AW1102" s="139"/>
      <c r="AX1102" s="139"/>
      <c r="AY1102" s="139"/>
      <c r="AZ1102" s="139"/>
      <c r="BA1102" s="139"/>
      <c r="BB1102" s="139"/>
      <c r="BC1102" s="139"/>
      <c r="BD1102" s="139"/>
      <c r="BE1102" s="139"/>
      <c r="BF1102" s="139"/>
      <c r="BG1102" s="139"/>
      <c r="BH1102" s="139"/>
      <c r="BI1102" s="139"/>
      <c r="BJ1102" s="139"/>
      <c r="BK1102" s="139"/>
      <c r="BL1102" s="139"/>
      <c r="BM1102" s="139"/>
      <c r="BN1102" s="139"/>
      <c r="BO1102" s="139"/>
      <c r="BP1102" s="139"/>
      <c r="BQ1102" s="139"/>
      <c r="BR1102" s="139"/>
      <c r="BS1102" s="139"/>
      <c r="BT1102" s="139"/>
      <c r="BU1102" s="139"/>
      <c r="BV1102" s="139"/>
      <c r="BW1102" s="139"/>
      <c r="BX1102" s="139"/>
      <c r="BY1102" s="139"/>
      <c r="BZ1102" s="139"/>
      <c r="CA1102" s="139"/>
      <c r="CB1102" s="139"/>
      <c r="CC1102" s="139"/>
      <c r="CD1102" s="139"/>
    </row>
    <row r="1103" spans="2:82" s="143" customFormat="1" x14ac:dyDescent="0.2">
      <c r="B1103" s="139"/>
      <c r="C1103" s="139"/>
      <c r="D1103" s="139"/>
      <c r="E1103" s="139"/>
      <c r="F1103" s="139"/>
      <c r="G1103" s="139"/>
      <c r="H1103" s="139"/>
      <c r="I1103" s="139"/>
      <c r="J1103" s="139"/>
      <c r="K1103" s="139"/>
      <c r="L1103" s="139"/>
      <c r="M1103" s="139"/>
      <c r="N1103" s="139"/>
      <c r="O1103" s="139"/>
      <c r="P1103" s="139"/>
      <c r="Q1103" s="139"/>
      <c r="R1103" s="139"/>
      <c r="S1103" s="139"/>
      <c r="T1103" s="139"/>
      <c r="U1103" s="139"/>
      <c r="V1103" s="139"/>
      <c r="W1103" s="139"/>
      <c r="X1103" s="139"/>
      <c r="Y1103" s="139"/>
      <c r="Z1103" s="139"/>
      <c r="AA1103" s="139"/>
      <c r="AB1103" s="139"/>
      <c r="AC1103" s="139"/>
      <c r="AD1103" s="139"/>
      <c r="AE1103" s="139"/>
      <c r="AF1103" s="139"/>
      <c r="AG1103" s="139"/>
      <c r="AH1103" s="139"/>
      <c r="AI1103" s="139"/>
      <c r="AJ1103" s="139"/>
      <c r="AK1103" s="139"/>
      <c r="AL1103" s="139"/>
      <c r="AM1103" s="139"/>
      <c r="AN1103" s="139"/>
      <c r="AO1103" s="139"/>
      <c r="AP1103" s="139"/>
      <c r="AQ1103" s="139"/>
      <c r="AR1103" s="139"/>
      <c r="AS1103" s="139"/>
      <c r="AT1103" s="139"/>
      <c r="AU1103" s="139"/>
      <c r="AV1103" s="139"/>
      <c r="AW1103" s="139"/>
      <c r="AX1103" s="139"/>
      <c r="AY1103" s="139"/>
      <c r="AZ1103" s="139"/>
      <c r="BA1103" s="139"/>
      <c r="BB1103" s="139"/>
      <c r="BC1103" s="139"/>
      <c r="BD1103" s="139"/>
      <c r="BE1103" s="139"/>
      <c r="BF1103" s="139"/>
      <c r="BG1103" s="139"/>
      <c r="BH1103" s="139"/>
      <c r="BI1103" s="139"/>
      <c r="BJ1103" s="139"/>
      <c r="BK1103" s="139"/>
      <c r="BL1103" s="139"/>
      <c r="BM1103" s="139"/>
      <c r="BN1103" s="139"/>
      <c r="BO1103" s="139"/>
      <c r="BP1103" s="139"/>
      <c r="BQ1103" s="139"/>
      <c r="BR1103" s="139"/>
      <c r="BS1103" s="139"/>
      <c r="BT1103" s="139"/>
      <c r="BU1103" s="139"/>
      <c r="BV1103" s="139"/>
      <c r="BW1103" s="139"/>
      <c r="BX1103" s="139"/>
      <c r="BY1103" s="139"/>
      <c r="BZ1103" s="139"/>
      <c r="CA1103" s="139"/>
      <c r="CB1103" s="139"/>
      <c r="CC1103" s="139"/>
      <c r="CD1103" s="139"/>
    </row>
    <row r="1104" spans="2:82" s="143" customFormat="1" x14ac:dyDescent="0.2">
      <c r="B1104" s="139"/>
      <c r="C1104" s="139"/>
      <c r="D1104" s="139"/>
      <c r="E1104" s="139"/>
      <c r="F1104" s="139"/>
      <c r="G1104" s="139"/>
      <c r="H1104" s="139"/>
      <c r="I1104" s="139"/>
      <c r="J1104" s="139"/>
      <c r="K1104" s="139"/>
      <c r="L1104" s="139"/>
      <c r="M1104" s="139"/>
      <c r="N1104" s="139"/>
      <c r="O1104" s="139"/>
      <c r="P1104" s="139"/>
      <c r="Q1104" s="139"/>
      <c r="R1104" s="139"/>
      <c r="S1104" s="139"/>
      <c r="T1104" s="139"/>
      <c r="U1104" s="139"/>
      <c r="V1104" s="139"/>
      <c r="W1104" s="139"/>
      <c r="X1104" s="139"/>
      <c r="Y1104" s="139"/>
      <c r="Z1104" s="139"/>
      <c r="AA1104" s="139"/>
      <c r="AB1104" s="139"/>
      <c r="AC1104" s="139"/>
      <c r="AD1104" s="139"/>
      <c r="AE1104" s="139"/>
      <c r="AF1104" s="139"/>
      <c r="AG1104" s="139"/>
      <c r="AH1104" s="139"/>
      <c r="AI1104" s="139"/>
      <c r="AJ1104" s="139"/>
      <c r="AK1104" s="139"/>
      <c r="AL1104" s="139"/>
      <c r="AM1104" s="139"/>
      <c r="AN1104" s="139"/>
      <c r="AO1104" s="139"/>
      <c r="AP1104" s="139"/>
      <c r="AQ1104" s="139"/>
      <c r="AR1104" s="139"/>
      <c r="AS1104" s="139"/>
      <c r="AT1104" s="139"/>
      <c r="AU1104" s="139"/>
      <c r="AV1104" s="139"/>
      <c r="AW1104" s="139"/>
      <c r="AX1104" s="139"/>
      <c r="AY1104" s="139"/>
      <c r="AZ1104" s="139"/>
      <c r="BA1104" s="139"/>
      <c r="BB1104" s="139"/>
      <c r="BC1104" s="139"/>
      <c r="BD1104" s="139"/>
      <c r="BE1104" s="139"/>
      <c r="BF1104" s="139"/>
      <c r="BG1104" s="139"/>
      <c r="BH1104" s="139"/>
      <c r="BI1104" s="139"/>
      <c r="BJ1104" s="139"/>
      <c r="BK1104" s="139"/>
      <c r="BL1104" s="139"/>
      <c r="BM1104" s="139"/>
      <c r="BN1104" s="139"/>
      <c r="BO1104" s="139"/>
      <c r="BP1104" s="139"/>
      <c r="BQ1104" s="139"/>
      <c r="BR1104" s="139"/>
      <c r="BS1104" s="139"/>
      <c r="BT1104" s="139"/>
      <c r="BU1104" s="139"/>
      <c r="BV1104" s="139"/>
      <c r="BW1104" s="139"/>
      <c r="BX1104" s="139"/>
      <c r="BY1104" s="139"/>
      <c r="BZ1104" s="139"/>
      <c r="CA1104" s="139"/>
      <c r="CB1104" s="139"/>
      <c r="CC1104" s="139"/>
      <c r="CD1104" s="139"/>
    </row>
    <row r="1105" spans="2:82" s="143" customFormat="1" x14ac:dyDescent="0.2">
      <c r="B1105" s="139"/>
      <c r="C1105" s="139"/>
      <c r="D1105" s="139"/>
      <c r="E1105" s="139"/>
      <c r="F1105" s="139"/>
      <c r="G1105" s="139"/>
      <c r="H1105" s="139"/>
      <c r="I1105" s="139"/>
      <c r="J1105" s="139"/>
      <c r="K1105" s="139"/>
      <c r="L1105" s="139"/>
      <c r="M1105" s="139"/>
      <c r="N1105" s="139"/>
      <c r="O1105" s="139"/>
      <c r="P1105" s="139"/>
      <c r="Q1105" s="139"/>
      <c r="R1105" s="139"/>
      <c r="S1105" s="139"/>
      <c r="T1105" s="139"/>
      <c r="U1105" s="139"/>
      <c r="V1105" s="139"/>
      <c r="W1105" s="139"/>
      <c r="X1105" s="139"/>
      <c r="Y1105" s="139"/>
      <c r="Z1105" s="139"/>
      <c r="AA1105" s="139"/>
      <c r="AB1105" s="139"/>
      <c r="AC1105" s="139"/>
      <c r="AD1105" s="139"/>
      <c r="AE1105" s="139"/>
      <c r="AF1105" s="139"/>
      <c r="AG1105" s="139"/>
      <c r="AH1105" s="139"/>
      <c r="AI1105" s="139"/>
      <c r="AJ1105" s="139"/>
      <c r="AK1105" s="139"/>
      <c r="AL1105" s="139"/>
      <c r="AM1105" s="139"/>
      <c r="AN1105" s="139"/>
      <c r="AO1105" s="139"/>
      <c r="AP1105" s="139"/>
      <c r="AQ1105" s="139"/>
      <c r="AR1105" s="139"/>
      <c r="AS1105" s="139"/>
      <c r="AT1105" s="139"/>
      <c r="AU1105" s="139"/>
      <c r="AV1105" s="139"/>
      <c r="AW1105" s="139"/>
      <c r="AX1105" s="139"/>
      <c r="AY1105" s="139"/>
      <c r="AZ1105" s="139"/>
      <c r="BA1105" s="139"/>
      <c r="BB1105" s="139"/>
      <c r="BC1105" s="139"/>
      <c r="BD1105" s="139"/>
      <c r="BE1105" s="139"/>
      <c r="BF1105" s="139"/>
      <c r="BG1105" s="139"/>
      <c r="BH1105" s="139"/>
      <c r="BI1105" s="139"/>
      <c r="BJ1105" s="139"/>
      <c r="BK1105" s="139"/>
      <c r="BL1105" s="139"/>
      <c r="BM1105" s="139"/>
      <c r="BN1105" s="139"/>
      <c r="BO1105" s="139"/>
      <c r="BP1105" s="139"/>
      <c r="BQ1105" s="139"/>
      <c r="BR1105" s="139"/>
      <c r="BS1105" s="139"/>
      <c r="BT1105" s="139"/>
      <c r="BU1105" s="139"/>
      <c r="BV1105" s="139"/>
      <c r="BW1105" s="139"/>
      <c r="BX1105" s="139"/>
      <c r="BY1105" s="139"/>
      <c r="BZ1105" s="139"/>
      <c r="CA1105" s="139"/>
      <c r="CB1105" s="139"/>
      <c r="CC1105" s="139"/>
      <c r="CD1105" s="139"/>
    </row>
    <row r="1106" spans="2:82" s="143" customFormat="1" x14ac:dyDescent="0.2">
      <c r="B1106" s="139"/>
      <c r="C1106" s="139"/>
      <c r="D1106" s="139"/>
      <c r="E1106" s="139"/>
      <c r="F1106" s="139"/>
      <c r="G1106" s="139"/>
      <c r="H1106" s="139"/>
      <c r="I1106" s="139"/>
      <c r="J1106" s="139"/>
      <c r="K1106" s="139"/>
      <c r="L1106" s="139"/>
      <c r="M1106" s="139"/>
      <c r="N1106" s="139"/>
      <c r="O1106" s="139"/>
      <c r="P1106" s="139"/>
      <c r="Q1106" s="139"/>
      <c r="R1106" s="139"/>
      <c r="S1106" s="139"/>
      <c r="T1106" s="139"/>
      <c r="U1106" s="139"/>
      <c r="V1106" s="139"/>
      <c r="W1106" s="139"/>
      <c r="X1106" s="139"/>
      <c r="Y1106" s="139"/>
      <c r="Z1106" s="139"/>
      <c r="AA1106" s="139"/>
      <c r="AB1106" s="139"/>
      <c r="AC1106" s="139"/>
      <c r="AD1106" s="139"/>
      <c r="AE1106" s="139"/>
      <c r="AF1106" s="139"/>
      <c r="AG1106" s="139"/>
      <c r="AH1106" s="139"/>
      <c r="AI1106" s="139"/>
      <c r="AJ1106" s="139"/>
      <c r="AK1106" s="139"/>
      <c r="AL1106" s="139"/>
      <c r="AM1106" s="139"/>
      <c r="AN1106" s="139"/>
      <c r="AO1106" s="139"/>
      <c r="AP1106" s="139"/>
      <c r="AQ1106" s="139"/>
      <c r="AR1106" s="139"/>
      <c r="AS1106" s="139"/>
      <c r="AT1106" s="139"/>
      <c r="AU1106" s="139"/>
      <c r="AV1106" s="139"/>
      <c r="AW1106" s="139"/>
      <c r="AX1106" s="139"/>
      <c r="AY1106" s="139"/>
      <c r="AZ1106" s="139"/>
      <c r="BA1106" s="139"/>
      <c r="BB1106" s="139"/>
      <c r="BC1106" s="139"/>
      <c r="BD1106" s="139"/>
      <c r="BE1106" s="139"/>
      <c r="BF1106" s="139"/>
      <c r="BG1106" s="139"/>
      <c r="BH1106" s="139"/>
      <c r="BI1106" s="139"/>
      <c r="BJ1106" s="139"/>
      <c r="BK1106" s="139"/>
      <c r="BL1106" s="139"/>
      <c r="BM1106" s="139"/>
      <c r="BN1106" s="139"/>
      <c r="BO1106" s="139"/>
      <c r="BP1106" s="139"/>
      <c r="BQ1106" s="139"/>
      <c r="BR1106" s="139"/>
      <c r="BS1106" s="139"/>
      <c r="BT1106" s="139"/>
      <c r="BU1106" s="139"/>
      <c r="BV1106" s="139"/>
      <c r="BW1106" s="139"/>
      <c r="BX1106" s="139"/>
      <c r="BY1106" s="139"/>
      <c r="BZ1106" s="139"/>
      <c r="CA1106" s="139"/>
      <c r="CB1106" s="139"/>
      <c r="CC1106" s="139"/>
      <c r="CD1106" s="139"/>
    </row>
    <row r="1107" spans="2:82" s="143" customFormat="1" x14ac:dyDescent="0.2">
      <c r="B1107" s="139"/>
      <c r="C1107" s="139"/>
      <c r="D1107" s="139"/>
      <c r="E1107" s="139"/>
      <c r="F1107" s="139"/>
      <c r="G1107" s="139"/>
      <c r="H1107" s="139"/>
      <c r="I1107" s="139"/>
      <c r="J1107" s="139"/>
      <c r="K1107" s="139"/>
      <c r="L1107" s="139"/>
      <c r="M1107" s="139"/>
      <c r="N1107" s="139"/>
      <c r="O1107" s="139"/>
      <c r="P1107" s="139"/>
      <c r="Q1107" s="139"/>
      <c r="R1107" s="139"/>
      <c r="S1107" s="139"/>
      <c r="T1107" s="139"/>
      <c r="U1107" s="139"/>
      <c r="V1107" s="139"/>
      <c r="W1107" s="139"/>
      <c r="X1107" s="139"/>
      <c r="Y1107" s="139"/>
      <c r="Z1107" s="139"/>
      <c r="AA1107" s="139"/>
      <c r="AB1107" s="139"/>
      <c r="AC1107" s="139"/>
      <c r="AD1107" s="139"/>
      <c r="AE1107" s="139"/>
      <c r="AF1107" s="139"/>
      <c r="AG1107" s="139"/>
      <c r="AH1107" s="139"/>
      <c r="AI1107" s="139"/>
      <c r="AJ1107" s="139"/>
      <c r="AK1107" s="139"/>
      <c r="AL1107" s="139"/>
      <c r="AM1107" s="139"/>
      <c r="AN1107" s="139"/>
      <c r="AO1107" s="139"/>
      <c r="AP1107" s="139"/>
      <c r="AQ1107" s="139"/>
      <c r="AR1107" s="139"/>
      <c r="AS1107" s="139"/>
      <c r="AT1107" s="139"/>
      <c r="AU1107" s="139"/>
      <c r="AV1107" s="139"/>
      <c r="AW1107" s="139"/>
      <c r="AX1107" s="139"/>
      <c r="AY1107" s="139"/>
      <c r="AZ1107" s="139"/>
      <c r="BA1107" s="139"/>
      <c r="BB1107" s="139"/>
      <c r="BC1107" s="139"/>
      <c r="BD1107" s="139"/>
      <c r="BE1107" s="139"/>
      <c r="BF1107" s="139"/>
      <c r="BG1107" s="139"/>
      <c r="BH1107" s="139"/>
      <c r="BI1107" s="139"/>
      <c r="BJ1107" s="139"/>
      <c r="BK1107" s="139"/>
      <c r="BL1107" s="139"/>
      <c r="BM1107" s="139"/>
      <c r="BN1107" s="139"/>
      <c r="BO1107" s="139"/>
      <c r="BP1107" s="139"/>
      <c r="BQ1107" s="139"/>
      <c r="BR1107" s="139"/>
      <c r="BS1107" s="139"/>
      <c r="BT1107" s="139"/>
      <c r="BU1107" s="139"/>
      <c r="BV1107" s="139"/>
      <c r="BW1107" s="139"/>
      <c r="BX1107" s="139"/>
      <c r="BY1107" s="139"/>
      <c r="BZ1107" s="139"/>
      <c r="CA1107" s="139"/>
      <c r="CB1107" s="139"/>
      <c r="CC1107" s="139"/>
      <c r="CD1107" s="139"/>
    </row>
    <row r="1108" spans="2:82" s="143" customFormat="1" x14ac:dyDescent="0.2">
      <c r="B1108" s="139"/>
      <c r="C1108" s="139"/>
      <c r="D1108" s="139"/>
      <c r="E1108" s="139"/>
      <c r="F1108" s="139"/>
      <c r="G1108" s="139"/>
      <c r="H1108" s="139"/>
      <c r="I1108" s="139"/>
      <c r="J1108" s="139"/>
      <c r="K1108" s="139"/>
      <c r="L1108" s="139"/>
      <c r="M1108" s="139"/>
      <c r="N1108" s="139"/>
      <c r="O1108" s="139"/>
      <c r="P1108" s="139"/>
      <c r="Q1108" s="139"/>
      <c r="R1108" s="139"/>
      <c r="S1108" s="139"/>
      <c r="T1108" s="139"/>
      <c r="U1108" s="139"/>
      <c r="V1108" s="139"/>
      <c r="W1108" s="139"/>
      <c r="X1108" s="139"/>
      <c r="Y1108" s="139"/>
      <c r="Z1108" s="139"/>
      <c r="AA1108" s="139"/>
      <c r="AB1108" s="139"/>
      <c r="AC1108" s="139"/>
      <c r="AD1108" s="139"/>
      <c r="AE1108" s="139"/>
      <c r="AF1108" s="139"/>
      <c r="AG1108" s="139"/>
      <c r="AH1108" s="139"/>
      <c r="AI1108" s="139"/>
      <c r="AJ1108" s="139"/>
      <c r="AK1108" s="139"/>
      <c r="AL1108" s="139"/>
      <c r="AM1108" s="139"/>
      <c r="AN1108" s="139"/>
      <c r="AO1108" s="139"/>
      <c r="AP1108" s="139"/>
      <c r="AQ1108" s="139"/>
      <c r="AR1108" s="139"/>
      <c r="AS1108" s="139"/>
      <c r="AT1108" s="139"/>
      <c r="AU1108" s="139"/>
      <c r="AV1108" s="139"/>
      <c r="AW1108" s="139"/>
      <c r="AX1108" s="139"/>
      <c r="AY1108" s="139"/>
      <c r="AZ1108" s="139"/>
      <c r="BA1108" s="139"/>
      <c r="BB1108" s="139"/>
      <c r="BC1108" s="139"/>
      <c r="BD1108" s="139"/>
      <c r="BE1108" s="139"/>
      <c r="BF1108" s="139"/>
      <c r="BG1108" s="139"/>
      <c r="BH1108" s="139"/>
      <c r="BI1108" s="139"/>
      <c r="BJ1108" s="139"/>
      <c r="BK1108" s="139"/>
      <c r="BL1108" s="139"/>
      <c r="BM1108" s="139"/>
      <c r="BN1108" s="139"/>
      <c r="BO1108" s="139"/>
      <c r="BP1108" s="139"/>
      <c r="BQ1108" s="139"/>
      <c r="BR1108" s="139"/>
      <c r="BS1108" s="139"/>
      <c r="BT1108" s="139"/>
      <c r="BU1108" s="139"/>
      <c r="BV1108" s="139"/>
      <c r="BW1108" s="139"/>
      <c r="BX1108" s="139"/>
      <c r="BY1108" s="139"/>
      <c r="BZ1108" s="139"/>
      <c r="CA1108" s="139"/>
      <c r="CB1108" s="139"/>
      <c r="CC1108" s="139"/>
      <c r="CD1108" s="139"/>
    </row>
    <row r="1109" spans="2:82" s="143" customFormat="1" x14ac:dyDescent="0.2">
      <c r="B1109" s="139"/>
      <c r="C1109" s="139"/>
      <c r="D1109" s="139"/>
      <c r="E1109" s="139"/>
      <c r="F1109" s="139"/>
      <c r="G1109" s="139"/>
      <c r="H1109" s="139"/>
      <c r="I1109" s="139"/>
      <c r="J1109" s="139"/>
      <c r="K1109" s="139"/>
      <c r="L1109" s="139"/>
      <c r="M1109" s="139"/>
      <c r="N1109" s="139"/>
      <c r="O1109" s="139"/>
      <c r="P1109" s="139"/>
      <c r="Q1109" s="139"/>
      <c r="R1109" s="139"/>
      <c r="S1109" s="139"/>
      <c r="T1109" s="139"/>
      <c r="U1109" s="139"/>
      <c r="V1109" s="139"/>
      <c r="W1109" s="139"/>
      <c r="X1109" s="139"/>
      <c r="Y1109" s="139"/>
      <c r="Z1109" s="139"/>
      <c r="AA1109" s="139"/>
      <c r="AB1109" s="139"/>
      <c r="AC1109" s="139"/>
      <c r="AD1109" s="139"/>
      <c r="AE1109" s="139"/>
      <c r="AF1109" s="139"/>
      <c r="AG1109" s="139"/>
      <c r="AH1109" s="139"/>
      <c r="AI1109" s="139"/>
      <c r="AJ1109" s="139"/>
      <c r="AK1109" s="139"/>
      <c r="AL1109" s="139"/>
      <c r="AM1109" s="139"/>
      <c r="AN1109" s="139"/>
      <c r="AO1109" s="139"/>
      <c r="AP1109" s="139"/>
      <c r="AQ1109" s="139"/>
      <c r="AR1109" s="139"/>
      <c r="AS1109" s="139"/>
      <c r="AT1109" s="139"/>
      <c r="AU1109" s="139"/>
      <c r="AV1109" s="139"/>
      <c r="AW1109" s="139"/>
      <c r="AX1109" s="139"/>
      <c r="AY1109" s="139"/>
      <c r="AZ1109" s="139"/>
      <c r="BA1109" s="139"/>
      <c r="BB1109" s="139"/>
      <c r="BC1109" s="139"/>
      <c r="BD1109" s="139"/>
      <c r="BE1109" s="139"/>
      <c r="BF1109" s="139"/>
      <c r="BG1109" s="139"/>
      <c r="BH1109" s="139"/>
      <c r="BI1109" s="139"/>
      <c r="BJ1109" s="139"/>
      <c r="BK1109" s="139"/>
      <c r="BL1109" s="139"/>
      <c r="BM1109" s="139"/>
      <c r="BN1109" s="139"/>
      <c r="BO1109" s="139"/>
      <c r="BP1109" s="139"/>
      <c r="BQ1109" s="139"/>
      <c r="BR1109" s="139"/>
      <c r="BS1109" s="139"/>
      <c r="BT1109" s="139"/>
      <c r="BU1109" s="139"/>
      <c r="BV1109" s="139"/>
      <c r="BW1109" s="139"/>
      <c r="BX1109" s="139"/>
      <c r="BY1109" s="139"/>
      <c r="BZ1109" s="139"/>
      <c r="CA1109" s="139"/>
      <c r="CB1109" s="139"/>
      <c r="CC1109" s="139"/>
      <c r="CD1109" s="139"/>
    </row>
    <row r="1110" spans="2:82" s="143" customFormat="1" x14ac:dyDescent="0.2">
      <c r="B1110" s="139"/>
      <c r="C1110" s="139"/>
      <c r="D1110" s="139"/>
      <c r="E1110" s="139"/>
      <c r="F1110" s="139"/>
      <c r="G1110" s="139"/>
      <c r="H1110" s="139"/>
      <c r="I1110" s="139"/>
      <c r="J1110" s="139"/>
      <c r="K1110" s="139"/>
      <c r="L1110" s="139"/>
      <c r="M1110" s="139"/>
      <c r="N1110" s="139"/>
      <c r="O1110" s="139"/>
      <c r="P1110" s="139"/>
      <c r="Q1110" s="139"/>
      <c r="R1110" s="139"/>
      <c r="S1110" s="139"/>
      <c r="T1110" s="139"/>
      <c r="U1110" s="139"/>
      <c r="V1110" s="139"/>
      <c r="W1110" s="139"/>
      <c r="X1110" s="139"/>
      <c r="Y1110" s="139"/>
      <c r="Z1110" s="139"/>
      <c r="AA1110" s="139"/>
      <c r="AB1110" s="139"/>
      <c r="AC1110" s="139"/>
      <c r="AD1110" s="139"/>
      <c r="AE1110" s="139"/>
      <c r="AF1110" s="139"/>
      <c r="AG1110" s="139"/>
      <c r="AH1110" s="139"/>
      <c r="AI1110" s="139"/>
      <c r="AJ1110" s="139"/>
      <c r="AK1110" s="139"/>
      <c r="AL1110" s="139"/>
      <c r="AM1110" s="139"/>
      <c r="AN1110" s="139"/>
      <c r="AO1110" s="139"/>
      <c r="AP1110" s="139"/>
      <c r="AQ1110" s="139"/>
      <c r="AR1110" s="139"/>
      <c r="AS1110" s="139"/>
      <c r="AT1110" s="139"/>
      <c r="AU1110" s="139"/>
      <c r="AV1110" s="139"/>
      <c r="AW1110" s="139"/>
      <c r="AX1110" s="139"/>
      <c r="AY1110" s="139"/>
      <c r="AZ1110" s="139"/>
      <c r="BA1110" s="139"/>
      <c r="BB1110" s="139"/>
      <c r="BC1110" s="139"/>
      <c r="BD1110" s="139"/>
      <c r="BE1110" s="139"/>
      <c r="BF1110" s="139"/>
      <c r="BG1110" s="139"/>
      <c r="BH1110" s="139"/>
      <c r="BI1110" s="139"/>
      <c r="BJ1110" s="139"/>
      <c r="BK1110" s="139"/>
      <c r="BL1110" s="139"/>
      <c r="BM1110" s="139"/>
      <c r="BN1110" s="139"/>
      <c r="BO1110" s="139"/>
      <c r="BP1110" s="139"/>
      <c r="BQ1110" s="139"/>
      <c r="BR1110" s="139"/>
      <c r="BS1110" s="139"/>
      <c r="BT1110" s="139"/>
      <c r="BU1110" s="139"/>
      <c r="BV1110" s="139"/>
      <c r="BW1110" s="139"/>
      <c r="BX1110" s="139"/>
      <c r="BY1110" s="139"/>
      <c r="BZ1110" s="139"/>
      <c r="CA1110" s="139"/>
      <c r="CB1110" s="139"/>
      <c r="CC1110" s="139"/>
      <c r="CD1110" s="139"/>
    </row>
    <row r="1111" spans="2:82" s="143" customFormat="1" x14ac:dyDescent="0.2">
      <c r="B1111" s="139"/>
      <c r="C1111" s="139"/>
      <c r="D1111" s="139"/>
      <c r="E1111" s="139"/>
      <c r="F1111" s="139"/>
      <c r="G1111" s="139"/>
      <c r="H1111" s="139"/>
      <c r="I1111" s="139"/>
      <c r="J1111" s="139"/>
      <c r="K1111" s="139"/>
      <c r="L1111" s="139"/>
      <c r="M1111" s="139"/>
      <c r="N1111" s="139"/>
      <c r="O1111" s="139"/>
      <c r="P1111" s="139"/>
      <c r="Q1111" s="139"/>
      <c r="R1111" s="139"/>
      <c r="S1111" s="139"/>
      <c r="T1111" s="139"/>
      <c r="U1111" s="139"/>
      <c r="V1111" s="139"/>
      <c r="W1111" s="139"/>
      <c r="X1111" s="139"/>
      <c r="Y1111" s="139"/>
      <c r="Z1111" s="139"/>
      <c r="AA1111" s="139"/>
      <c r="AB1111" s="139"/>
      <c r="AC1111" s="139"/>
      <c r="AD1111" s="139"/>
      <c r="AE1111" s="139"/>
      <c r="AF1111" s="139"/>
      <c r="AG1111" s="139"/>
      <c r="AH1111" s="139"/>
      <c r="AI1111" s="139"/>
      <c r="AJ1111" s="139"/>
      <c r="AK1111" s="139"/>
      <c r="AL1111" s="139"/>
      <c r="AM1111" s="139"/>
      <c r="AN1111" s="139"/>
      <c r="AO1111" s="139"/>
      <c r="AP1111" s="139"/>
      <c r="AQ1111" s="139"/>
      <c r="AR1111" s="139"/>
      <c r="AS1111" s="139"/>
      <c r="AT1111" s="139"/>
      <c r="AU1111" s="139"/>
      <c r="AV1111" s="139"/>
      <c r="AW1111" s="139"/>
      <c r="AX1111" s="139"/>
      <c r="AY1111" s="139"/>
      <c r="AZ1111" s="139"/>
      <c r="BA1111" s="139"/>
      <c r="BB1111" s="139"/>
      <c r="BC1111" s="139"/>
      <c r="BD1111" s="139"/>
      <c r="BE1111" s="139"/>
      <c r="BF1111" s="139"/>
      <c r="BG1111" s="139"/>
      <c r="BH1111" s="139"/>
      <c r="BI1111" s="139"/>
      <c r="BJ1111" s="139"/>
      <c r="BK1111" s="139"/>
      <c r="BL1111" s="139"/>
      <c r="BM1111" s="139"/>
      <c r="BN1111" s="139"/>
      <c r="BO1111" s="139"/>
      <c r="BP1111" s="139"/>
      <c r="BQ1111" s="139"/>
      <c r="BR1111" s="139"/>
      <c r="BS1111" s="139"/>
      <c r="BT1111" s="139"/>
      <c r="BU1111" s="139"/>
      <c r="BV1111" s="139"/>
      <c r="BW1111" s="139"/>
      <c r="BX1111" s="139"/>
      <c r="BY1111" s="139"/>
      <c r="BZ1111" s="139"/>
      <c r="CA1111" s="139"/>
      <c r="CB1111" s="139"/>
      <c r="CC1111" s="139"/>
      <c r="CD1111" s="139"/>
    </row>
    <row r="1112" spans="2:82" s="143" customFormat="1" x14ac:dyDescent="0.2">
      <c r="B1112" s="139"/>
      <c r="C1112" s="139"/>
      <c r="D1112" s="139"/>
      <c r="E1112" s="139"/>
      <c r="F1112" s="139"/>
      <c r="G1112" s="139"/>
      <c r="H1112" s="139"/>
      <c r="I1112" s="139"/>
      <c r="J1112" s="139"/>
      <c r="K1112" s="139"/>
      <c r="L1112" s="139"/>
      <c r="M1112" s="139"/>
      <c r="N1112" s="139"/>
      <c r="O1112" s="139"/>
      <c r="P1112" s="139"/>
      <c r="Q1112" s="139"/>
      <c r="R1112" s="139"/>
      <c r="S1112" s="139"/>
      <c r="T1112" s="139"/>
      <c r="U1112" s="139"/>
      <c r="V1112" s="139"/>
      <c r="W1112" s="139"/>
      <c r="X1112" s="139"/>
      <c r="Y1112" s="139"/>
      <c r="Z1112" s="139"/>
      <c r="AA1112" s="139"/>
      <c r="AB1112" s="139"/>
      <c r="AC1112" s="139"/>
      <c r="AD1112" s="139"/>
      <c r="AE1112" s="139"/>
      <c r="AF1112" s="139"/>
      <c r="AG1112" s="139"/>
      <c r="AH1112" s="139"/>
      <c r="AI1112" s="139"/>
      <c r="AJ1112" s="139"/>
      <c r="AK1112" s="139"/>
      <c r="AL1112" s="139"/>
      <c r="AM1112" s="139"/>
      <c r="AN1112" s="139"/>
      <c r="AO1112" s="139"/>
      <c r="AP1112" s="139"/>
      <c r="AQ1112" s="139"/>
      <c r="AR1112" s="139"/>
      <c r="AS1112" s="139"/>
      <c r="AT1112" s="139"/>
      <c r="AU1112" s="139"/>
      <c r="AV1112" s="139"/>
      <c r="AW1112" s="139"/>
      <c r="AX1112" s="139"/>
      <c r="AY1112" s="139"/>
      <c r="AZ1112" s="139"/>
      <c r="BA1112" s="139"/>
      <c r="BB1112" s="139"/>
      <c r="BC1112" s="139"/>
      <c r="BD1112" s="139"/>
      <c r="BE1112" s="139"/>
      <c r="BF1112" s="139"/>
      <c r="BG1112" s="139"/>
      <c r="BH1112" s="139"/>
      <c r="BI1112" s="139"/>
      <c r="BJ1112" s="139"/>
      <c r="BK1112" s="139"/>
      <c r="BL1112" s="139"/>
      <c r="BM1112" s="139"/>
      <c r="BN1112" s="139"/>
      <c r="BO1112" s="139"/>
      <c r="BP1112" s="139"/>
      <c r="BQ1112" s="139"/>
      <c r="BR1112" s="139"/>
      <c r="BS1112" s="139"/>
      <c r="BT1112" s="139"/>
      <c r="BU1112" s="139"/>
      <c r="BV1112" s="139"/>
      <c r="BW1112" s="139"/>
      <c r="BX1112" s="139"/>
      <c r="BY1112" s="139"/>
      <c r="BZ1112" s="139"/>
      <c r="CA1112" s="139"/>
      <c r="CB1112" s="139"/>
      <c r="CC1112" s="139"/>
      <c r="CD1112" s="139"/>
    </row>
    <row r="1113" spans="2:82" s="143" customFormat="1" x14ac:dyDescent="0.2">
      <c r="B1113" s="139"/>
      <c r="C1113" s="139"/>
      <c r="D1113" s="139"/>
      <c r="E1113" s="139"/>
      <c r="F1113" s="139"/>
      <c r="G1113" s="139"/>
      <c r="H1113" s="139"/>
      <c r="I1113" s="139"/>
      <c r="J1113" s="139"/>
      <c r="K1113" s="139"/>
      <c r="L1113" s="139"/>
      <c r="M1113" s="139"/>
      <c r="N1113" s="139"/>
      <c r="O1113" s="139"/>
      <c r="P1113" s="139"/>
      <c r="Q1113" s="139"/>
      <c r="R1113" s="139"/>
      <c r="S1113" s="139"/>
      <c r="T1113" s="139"/>
      <c r="U1113" s="139"/>
      <c r="V1113" s="139"/>
      <c r="W1113" s="139"/>
      <c r="X1113" s="139"/>
      <c r="Y1113" s="139"/>
      <c r="Z1113" s="139"/>
      <c r="AA1113" s="139"/>
      <c r="AB1113" s="139"/>
      <c r="AC1113" s="139"/>
      <c r="AD1113" s="139"/>
      <c r="AE1113" s="139"/>
      <c r="AF1113" s="139"/>
      <c r="AG1113" s="139"/>
      <c r="AH1113" s="139"/>
      <c r="AI1113" s="139"/>
      <c r="AJ1113" s="139"/>
      <c r="AK1113" s="139"/>
      <c r="AL1113" s="139"/>
      <c r="AM1113" s="139"/>
      <c r="AN1113" s="139"/>
      <c r="AO1113" s="139"/>
      <c r="AP1113" s="139"/>
      <c r="AQ1113" s="139"/>
      <c r="AR1113" s="139"/>
      <c r="AS1113" s="139"/>
      <c r="AT1113" s="139"/>
      <c r="AU1113" s="139"/>
      <c r="AV1113" s="139"/>
      <c r="AW1113" s="139"/>
      <c r="AX1113" s="139"/>
      <c r="AY1113" s="139"/>
      <c r="AZ1113" s="139"/>
      <c r="BA1113" s="139"/>
      <c r="BB1113" s="139"/>
      <c r="BC1113" s="139"/>
      <c r="BD1113" s="139"/>
      <c r="BE1113" s="139"/>
      <c r="BF1113" s="139"/>
      <c r="BG1113" s="139"/>
      <c r="BH1113" s="139"/>
      <c r="BI1113" s="139"/>
      <c r="BJ1113" s="139"/>
      <c r="BK1113" s="139"/>
      <c r="BL1113" s="139"/>
      <c r="BM1113" s="139"/>
      <c r="BN1113" s="139"/>
      <c r="BO1113" s="139"/>
      <c r="BP1113" s="139"/>
      <c r="BQ1113" s="139"/>
      <c r="BR1113" s="139"/>
      <c r="BS1113" s="139"/>
      <c r="BT1113" s="139"/>
      <c r="BU1113" s="139"/>
      <c r="BV1113" s="139"/>
      <c r="BW1113" s="139"/>
      <c r="BX1113" s="139"/>
      <c r="BY1113" s="139"/>
      <c r="BZ1113" s="139"/>
      <c r="CA1113" s="139"/>
      <c r="CB1113" s="139"/>
      <c r="CC1113" s="139"/>
      <c r="CD1113" s="139"/>
    </row>
    <row r="1114" spans="2:82" s="143" customFormat="1" x14ac:dyDescent="0.2">
      <c r="B1114" s="139"/>
      <c r="C1114" s="139"/>
      <c r="D1114" s="139"/>
      <c r="E1114" s="139"/>
      <c r="F1114" s="139"/>
      <c r="G1114" s="139"/>
      <c r="H1114" s="139"/>
      <c r="I1114" s="139"/>
      <c r="J1114" s="139"/>
      <c r="K1114" s="139"/>
      <c r="L1114" s="139"/>
      <c r="M1114" s="139"/>
      <c r="N1114" s="139"/>
      <c r="O1114" s="139"/>
      <c r="P1114" s="139"/>
      <c r="Q1114" s="139"/>
      <c r="R1114" s="139"/>
      <c r="S1114" s="139"/>
      <c r="T1114" s="139"/>
      <c r="U1114" s="139"/>
      <c r="V1114" s="139"/>
      <c r="W1114" s="139"/>
      <c r="X1114" s="139"/>
      <c r="Y1114" s="139"/>
      <c r="Z1114" s="139"/>
      <c r="AA1114" s="139"/>
      <c r="AB1114" s="139"/>
      <c r="AC1114" s="139"/>
      <c r="AD1114" s="139"/>
      <c r="AE1114" s="139"/>
      <c r="AF1114" s="139"/>
      <c r="AG1114" s="139"/>
      <c r="AH1114" s="139"/>
      <c r="AI1114" s="139"/>
      <c r="AJ1114" s="139"/>
      <c r="AK1114" s="139"/>
      <c r="AL1114" s="139"/>
      <c r="AM1114" s="139"/>
      <c r="AN1114" s="139"/>
      <c r="AO1114" s="139"/>
      <c r="AP1114" s="139"/>
      <c r="AQ1114" s="139"/>
      <c r="AR1114" s="139"/>
      <c r="AS1114" s="139"/>
      <c r="AT1114" s="139"/>
      <c r="AU1114" s="139"/>
      <c r="AV1114" s="139"/>
      <c r="AW1114" s="139"/>
      <c r="AX1114" s="139"/>
      <c r="AY1114" s="139"/>
      <c r="AZ1114" s="139"/>
      <c r="BA1114" s="139"/>
      <c r="BB1114" s="139"/>
      <c r="BC1114" s="139"/>
      <c r="BD1114" s="139"/>
      <c r="BE1114" s="139"/>
      <c r="BF1114" s="139"/>
      <c r="BG1114" s="139"/>
      <c r="BH1114" s="139"/>
      <c r="BI1114" s="139"/>
      <c r="BJ1114" s="139"/>
      <c r="BK1114" s="139"/>
      <c r="BL1114" s="139"/>
      <c r="BM1114" s="139"/>
      <c r="BN1114" s="139"/>
      <c r="BO1114" s="139"/>
      <c r="BP1114" s="139"/>
      <c r="BQ1114" s="139"/>
      <c r="BR1114" s="139"/>
      <c r="BS1114" s="139"/>
      <c r="BT1114" s="139"/>
      <c r="BU1114" s="139"/>
      <c r="BV1114" s="139"/>
      <c r="BW1114" s="139"/>
      <c r="BX1114" s="139"/>
      <c r="BY1114" s="139"/>
      <c r="BZ1114" s="139"/>
      <c r="CA1114" s="139"/>
      <c r="CB1114" s="139"/>
      <c r="CC1114" s="139"/>
      <c r="CD1114" s="139"/>
    </row>
    <row r="1115" spans="2:82" s="143" customFormat="1" x14ac:dyDescent="0.2">
      <c r="B1115" s="139"/>
      <c r="C1115" s="139"/>
      <c r="D1115" s="139"/>
      <c r="E1115" s="139"/>
      <c r="F1115" s="139"/>
      <c r="G1115" s="139"/>
      <c r="H1115" s="139"/>
      <c r="I1115" s="139"/>
      <c r="J1115" s="139"/>
      <c r="K1115" s="139"/>
      <c r="L1115" s="139"/>
      <c r="M1115" s="139"/>
      <c r="N1115" s="139"/>
      <c r="O1115" s="139"/>
      <c r="P1115" s="139"/>
      <c r="Q1115" s="139"/>
      <c r="R1115" s="139"/>
      <c r="S1115" s="139"/>
      <c r="T1115" s="139"/>
      <c r="U1115" s="139"/>
      <c r="V1115" s="139"/>
      <c r="W1115" s="139"/>
      <c r="X1115" s="139"/>
      <c r="Y1115" s="139"/>
      <c r="Z1115" s="139"/>
      <c r="AA1115" s="139"/>
      <c r="AB1115" s="139"/>
      <c r="AC1115" s="139"/>
      <c r="AD1115" s="139"/>
      <c r="AE1115" s="139"/>
      <c r="AF1115" s="139"/>
      <c r="AG1115" s="139"/>
      <c r="AH1115" s="139"/>
      <c r="AI1115" s="139"/>
      <c r="AJ1115" s="139"/>
      <c r="AK1115" s="139"/>
      <c r="AL1115" s="139"/>
      <c r="AM1115" s="139"/>
      <c r="AN1115" s="139"/>
      <c r="AO1115" s="139"/>
      <c r="AP1115" s="139"/>
      <c r="AQ1115" s="139"/>
      <c r="AR1115" s="139"/>
      <c r="AS1115" s="139"/>
      <c r="AT1115" s="139"/>
      <c r="AU1115" s="139"/>
      <c r="AV1115" s="139"/>
      <c r="AW1115" s="139"/>
      <c r="AX1115" s="139"/>
      <c r="AY1115" s="139"/>
      <c r="AZ1115" s="139"/>
      <c r="BA1115" s="139"/>
      <c r="BB1115" s="139"/>
      <c r="BC1115" s="139"/>
      <c r="BD1115" s="139"/>
      <c r="BE1115" s="139"/>
      <c r="BF1115" s="139"/>
      <c r="BG1115" s="139"/>
      <c r="BH1115" s="139"/>
      <c r="BI1115" s="139"/>
      <c r="BJ1115" s="139"/>
      <c r="BK1115" s="139"/>
      <c r="BL1115" s="139"/>
      <c r="BM1115" s="139"/>
      <c r="BN1115" s="139"/>
      <c r="BO1115" s="139"/>
      <c r="BP1115" s="139"/>
      <c r="BQ1115" s="139"/>
      <c r="BR1115" s="139"/>
      <c r="BS1115" s="139"/>
      <c r="BT1115" s="139"/>
      <c r="BU1115" s="139"/>
      <c r="BV1115" s="139"/>
      <c r="BW1115" s="139"/>
      <c r="BX1115" s="139"/>
      <c r="BY1115" s="139"/>
      <c r="BZ1115" s="139"/>
      <c r="CA1115" s="139"/>
      <c r="CB1115" s="139"/>
      <c r="CC1115" s="139"/>
      <c r="CD1115" s="139"/>
    </row>
    <row r="1116" spans="2:82" s="143" customFormat="1" x14ac:dyDescent="0.2">
      <c r="B1116" s="139"/>
      <c r="C1116" s="139"/>
      <c r="D1116" s="139"/>
      <c r="E1116" s="139"/>
      <c r="F1116" s="139"/>
      <c r="G1116" s="139"/>
      <c r="H1116" s="139"/>
      <c r="I1116" s="139"/>
      <c r="J1116" s="139"/>
      <c r="K1116" s="139"/>
      <c r="L1116" s="139"/>
      <c r="M1116" s="139"/>
      <c r="N1116" s="139"/>
      <c r="O1116" s="139"/>
      <c r="P1116" s="139"/>
      <c r="Q1116" s="139"/>
      <c r="R1116" s="139"/>
      <c r="S1116" s="139"/>
      <c r="T1116" s="139"/>
      <c r="U1116" s="139"/>
      <c r="V1116" s="139"/>
      <c r="W1116" s="139"/>
      <c r="X1116" s="139"/>
      <c r="Y1116" s="139"/>
      <c r="Z1116" s="139"/>
      <c r="AA1116" s="139"/>
      <c r="AB1116" s="139"/>
      <c r="AC1116" s="139"/>
      <c r="AD1116" s="139"/>
      <c r="AE1116" s="139"/>
      <c r="AF1116" s="139"/>
      <c r="AG1116" s="139"/>
      <c r="AH1116" s="139"/>
      <c r="AI1116" s="139"/>
      <c r="AJ1116" s="139"/>
      <c r="AK1116" s="139"/>
      <c r="AL1116" s="139"/>
      <c r="AM1116" s="139"/>
      <c r="AN1116" s="139"/>
      <c r="AO1116" s="139"/>
      <c r="AP1116" s="139"/>
      <c r="AQ1116" s="139"/>
      <c r="AR1116" s="139"/>
      <c r="AS1116" s="139"/>
      <c r="AT1116" s="139"/>
      <c r="AU1116" s="139"/>
      <c r="AV1116" s="139"/>
      <c r="AW1116" s="139"/>
      <c r="AX1116" s="139"/>
      <c r="AY1116" s="139"/>
      <c r="AZ1116" s="139"/>
      <c r="BA1116" s="139"/>
      <c r="BB1116" s="139"/>
      <c r="BC1116" s="139"/>
      <c r="BD1116" s="139"/>
      <c r="BE1116" s="139"/>
      <c r="BF1116" s="139"/>
      <c r="BG1116" s="139"/>
      <c r="BH1116" s="139"/>
      <c r="BI1116" s="139"/>
      <c r="BJ1116" s="139"/>
      <c r="BK1116" s="139"/>
      <c r="BL1116" s="139"/>
      <c r="BM1116" s="139"/>
      <c r="BN1116" s="139"/>
      <c r="BO1116" s="139"/>
      <c r="BP1116" s="139"/>
      <c r="BQ1116" s="139"/>
      <c r="BR1116" s="139"/>
      <c r="BS1116" s="139"/>
      <c r="BT1116" s="139"/>
      <c r="BU1116" s="139"/>
      <c r="BV1116" s="139"/>
      <c r="BW1116" s="139"/>
      <c r="BX1116" s="139"/>
      <c r="BY1116" s="139"/>
      <c r="BZ1116" s="139"/>
      <c r="CA1116" s="139"/>
      <c r="CB1116" s="139"/>
      <c r="CC1116" s="139"/>
      <c r="CD1116" s="139"/>
    </row>
    <row r="1117" spans="2:82" s="143" customFormat="1" x14ac:dyDescent="0.2">
      <c r="B1117" s="139"/>
      <c r="C1117" s="139"/>
      <c r="D1117" s="139"/>
      <c r="E1117" s="139"/>
      <c r="F1117" s="139"/>
      <c r="G1117" s="139"/>
      <c r="H1117" s="139"/>
      <c r="I1117" s="139"/>
      <c r="J1117" s="139"/>
      <c r="K1117" s="139"/>
      <c r="L1117" s="139"/>
      <c r="M1117" s="139"/>
      <c r="N1117" s="139"/>
      <c r="O1117" s="139"/>
      <c r="P1117" s="139"/>
      <c r="Q1117" s="139"/>
      <c r="R1117" s="139"/>
      <c r="S1117" s="139"/>
      <c r="T1117" s="139"/>
      <c r="U1117" s="139"/>
      <c r="V1117" s="139"/>
      <c r="W1117" s="139"/>
      <c r="X1117" s="139"/>
      <c r="Y1117" s="139"/>
      <c r="Z1117" s="139"/>
      <c r="AA1117" s="139"/>
      <c r="AB1117" s="139"/>
      <c r="AC1117" s="139"/>
      <c r="AD1117" s="139"/>
      <c r="AE1117" s="139"/>
      <c r="AF1117" s="139"/>
      <c r="AG1117" s="139"/>
      <c r="AH1117" s="139"/>
      <c r="AI1117" s="139"/>
      <c r="AJ1117" s="139"/>
      <c r="AK1117" s="139"/>
      <c r="AL1117" s="139"/>
      <c r="AM1117" s="139"/>
      <c r="AN1117" s="139"/>
      <c r="AO1117" s="139"/>
      <c r="AP1117" s="139"/>
      <c r="AQ1117" s="139"/>
      <c r="AR1117" s="139"/>
      <c r="AS1117" s="139"/>
      <c r="AT1117" s="139"/>
      <c r="AU1117" s="139"/>
      <c r="AV1117" s="139"/>
      <c r="AW1117" s="139"/>
      <c r="AX1117" s="139"/>
      <c r="AY1117" s="139"/>
      <c r="AZ1117" s="139"/>
      <c r="BA1117" s="139"/>
      <c r="BB1117" s="139"/>
      <c r="BC1117" s="139"/>
      <c r="BD1117" s="139"/>
      <c r="BE1117" s="139"/>
      <c r="BF1117" s="139"/>
      <c r="BG1117" s="139"/>
      <c r="BH1117" s="139"/>
      <c r="BI1117" s="139"/>
      <c r="BJ1117" s="139"/>
      <c r="BK1117" s="139"/>
      <c r="BL1117" s="139"/>
      <c r="BM1117" s="139"/>
      <c r="BN1117" s="139"/>
      <c r="BO1117" s="139"/>
      <c r="BP1117" s="139"/>
      <c r="BQ1117" s="139"/>
      <c r="BR1117" s="139"/>
      <c r="BS1117" s="139"/>
      <c r="BT1117" s="139"/>
      <c r="BU1117" s="139"/>
      <c r="BV1117" s="139"/>
      <c r="BW1117" s="139"/>
      <c r="BX1117" s="139"/>
      <c r="BY1117" s="139"/>
      <c r="BZ1117" s="139"/>
      <c r="CA1117" s="139"/>
      <c r="CB1117" s="139"/>
      <c r="CC1117" s="139"/>
      <c r="CD1117" s="139"/>
    </row>
    <row r="1118" spans="2:82" s="143" customFormat="1" x14ac:dyDescent="0.2">
      <c r="B1118" s="139"/>
      <c r="C1118" s="139"/>
      <c r="D1118" s="139"/>
      <c r="E1118" s="139"/>
      <c r="F1118" s="139"/>
      <c r="G1118" s="139"/>
      <c r="H1118" s="139"/>
      <c r="I1118" s="139"/>
      <c r="J1118" s="139"/>
      <c r="K1118" s="139"/>
      <c r="L1118" s="139"/>
      <c r="M1118" s="139"/>
      <c r="N1118" s="139"/>
      <c r="O1118" s="139"/>
      <c r="P1118" s="139"/>
      <c r="Q1118" s="139"/>
      <c r="R1118" s="139"/>
      <c r="S1118" s="139"/>
      <c r="T1118" s="139"/>
      <c r="U1118" s="139"/>
      <c r="V1118" s="139"/>
      <c r="W1118" s="139"/>
      <c r="X1118" s="139"/>
      <c r="Y1118" s="139"/>
      <c r="Z1118" s="139"/>
      <c r="AA1118" s="139"/>
      <c r="AB1118" s="139"/>
      <c r="AC1118" s="139"/>
      <c r="AD1118" s="139"/>
      <c r="AE1118" s="139"/>
      <c r="AF1118" s="139"/>
      <c r="AG1118" s="139"/>
      <c r="AH1118" s="139"/>
      <c r="AI1118" s="139"/>
      <c r="AJ1118" s="139"/>
      <c r="AK1118" s="139"/>
      <c r="AL1118" s="139"/>
      <c r="AM1118" s="139"/>
      <c r="AN1118" s="139"/>
      <c r="AO1118" s="139"/>
      <c r="AP1118" s="139"/>
      <c r="AQ1118" s="139"/>
      <c r="AR1118" s="139"/>
      <c r="AS1118" s="139"/>
      <c r="AT1118" s="139"/>
      <c r="AU1118" s="139"/>
      <c r="AV1118" s="139"/>
      <c r="AW1118" s="139"/>
      <c r="AX1118" s="139"/>
      <c r="AY1118" s="139"/>
      <c r="AZ1118" s="139"/>
      <c r="BA1118" s="139"/>
      <c r="BB1118" s="139"/>
      <c r="BC1118" s="139"/>
      <c r="BD1118" s="139"/>
      <c r="BE1118" s="139"/>
      <c r="BF1118" s="139"/>
      <c r="BG1118" s="139"/>
      <c r="BH1118" s="139"/>
      <c r="BI1118" s="139"/>
      <c r="BJ1118" s="139"/>
      <c r="BK1118" s="139"/>
      <c r="BL1118" s="139"/>
      <c r="BM1118" s="139"/>
      <c r="BN1118" s="139"/>
      <c r="BO1118" s="139"/>
      <c r="BP1118" s="139"/>
      <c r="BQ1118" s="139"/>
      <c r="BR1118" s="139"/>
      <c r="BS1118" s="139"/>
      <c r="BT1118" s="139"/>
      <c r="BU1118" s="139"/>
      <c r="BV1118" s="139"/>
      <c r="BW1118" s="139"/>
      <c r="BX1118" s="139"/>
      <c r="BY1118" s="139"/>
      <c r="BZ1118" s="139"/>
      <c r="CA1118" s="139"/>
      <c r="CB1118" s="139"/>
      <c r="CC1118" s="139"/>
      <c r="CD1118" s="139"/>
    </row>
    <row r="1119" spans="2:82" s="143" customFormat="1" x14ac:dyDescent="0.2">
      <c r="B1119" s="139"/>
      <c r="C1119" s="139"/>
      <c r="D1119" s="139"/>
      <c r="E1119" s="139"/>
      <c r="F1119" s="139"/>
      <c r="G1119" s="139"/>
      <c r="H1119" s="139"/>
      <c r="I1119" s="139"/>
      <c r="J1119" s="139"/>
      <c r="K1119" s="139"/>
      <c r="L1119" s="139"/>
      <c r="M1119" s="139"/>
      <c r="N1119" s="139"/>
      <c r="O1119" s="139"/>
      <c r="P1119" s="139"/>
      <c r="Q1119" s="139"/>
      <c r="R1119" s="139"/>
      <c r="S1119" s="139"/>
      <c r="T1119" s="139"/>
      <c r="U1119" s="139"/>
      <c r="V1119" s="139"/>
      <c r="W1119" s="139"/>
      <c r="X1119" s="139"/>
      <c r="Y1119" s="139"/>
      <c r="Z1119" s="139"/>
      <c r="AA1119" s="139"/>
      <c r="AB1119" s="139"/>
      <c r="AC1119" s="139"/>
      <c r="AD1119" s="139"/>
      <c r="AE1119" s="139"/>
      <c r="AF1119" s="139"/>
      <c r="AG1119" s="139"/>
      <c r="AH1119" s="139"/>
      <c r="AI1119" s="139"/>
      <c r="AJ1119" s="139"/>
      <c r="AK1119" s="139"/>
      <c r="AL1119" s="139"/>
      <c r="AM1119" s="139"/>
      <c r="AN1119" s="139"/>
      <c r="AO1119" s="139"/>
      <c r="AP1119" s="139"/>
      <c r="AQ1119" s="139"/>
      <c r="AR1119" s="139"/>
      <c r="AS1119" s="139"/>
      <c r="AT1119" s="139"/>
      <c r="AU1119" s="139"/>
      <c r="AV1119" s="139"/>
      <c r="AW1119" s="139"/>
      <c r="AX1119" s="139"/>
      <c r="AY1119" s="139"/>
      <c r="AZ1119" s="139"/>
      <c r="BA1119" s="139"/>
      <c r="BB1119" s="139"/>
      <c r="BC1119" s="139"/>
      <c r="BD1119" s="139"/>
      <c r="BE1119" s="139"/>
      <c r="BF1119" s="139"/>
      <c r="BG1119" s="139"/>
      <c r="BH1119" s="139"/>
      <c r="BI1119" s="139"/>
      <c r="BJ1119" s="139"/>
      <c r="BK1119" s="139"/>
      <c r="BL1119" s="139"/>
      <c r="BM1119" s="139"/>
      <c r="BN1119" s="139"/>
      <c r="BO1119" s="139"/>
      <c r="BP1119" s="139"/>
      <c r="BQ1119" s="139"/>
      <c r="BR1119" s="139"/>
      <c r="BS1119" s="139"/>
      <c r="BT1119" s="139"/>
      <c r="BU1119" s="139"/>
      <c r="BV1119" s="139"/>
      <c r="BW1119" s="139"/>
      <c r="BX1119" s="139"/>
      <c r="BY1119" s="139"/>
      <c r="BZ1119" s="139"/>
      <c r="CA1119" s="139"/>
      <c r="CB1119" s="139"/>
      <c r="CC1119" s="139"/>
      <c r="CD1119" s="139"/>
    </row>
    <row r="1120" spans="2:82" s="143" customFormat="1" x14ac:dyDescent="0.2">
      <c r="B1120" s="139"/>
      <c r="C1120" s="139"/>
      <c r="D1120" s="139"/>
      <c r="E1120" s="139"/>
      <c r="F1120" s="139"/>
      <c r="G1120" s="139"/>
      <c r="H1120" s="139"/>
      <c r="I1120" s="139"/>
      <c r="J1120" s="139"/>
      <c r="K1120" s="139"/>
      <c r="L1120" s="139"/>
      <c r="M1120" s="139"/>
      <c r="N1120" s="139"/>
      <c r="O1120" s="139"/>
      <c r="P1120" s="139"/>
      <c r="Q1120" s="139"/>
      <c r="R1120" s="139"/>
      <c r="S1120" s="139"/>
      <c r="T1120" s="139"/>
      <c r="U1120" s="139"/>
      <c r="V1120" s="139"/>
      <c r="W1120" s="139"/>
      <c r="X1120" s="139"/>
      <c r="Y1120" s="139"/>
      <c r="Z1120" s="139"/>
      <c r="AA1120" s="139"/>
      <c r="AB1120" s="139"/>
      <c r="AC1120" s="139"/>
      <c r="AD1120" s="139"/>
      <c r="AE1120" s="139"/>
      <c r="AF1120" s="139"/>
      <c r="AG1120" s="139"/>
      <c r="AH1120" s="139"/>
      <c r="AI1120" s="139"/>
      <c r="AJ1120" s="139"/>
      <c r="AK1120" s="139"/>
      <c r="AL1120" s="139"/>
      <c r="AM1120" s="139"/>
      <c r="AN1120" s="139"/>
      <c r="AO1120" s="139"/>
      <c r="AP1120" s="139"/>
      <c r="AQ1120" s="139"/>
      <c r="AR1120" s="139"/>
      <c r="AS1120" s="139"/>
      <c r="AT1120" s="139"/>
      <c r="AU1120" s="139"/>
      <c r="AV1120" s="139"/>
      <c r="AW1120" s="139"/>
      <c r="AX1120" s="139"/>
      <c r="AY1120" s="139"/>
      <c r="AZ1120" s="139"/>
      <c r="BA1120" s="139"/>
      <c r="BB1120" s="139"/>
      <c r="BC1120" s="139"/>
      <c r="BD1120" s="139"/>
      <c r="BE1120" s="139"/>
      <c r="BF1120" s="139"/>
      <c r="BG1120" s="139"/>
      <c r="BH1120" s="139"/>
      <c r="BI1120" s="139"/>
      <c r="BJ1120" s="139"/>
      <c r="BK1120" s="139"/>
      <c r="BL1120" s="139"/>
      <c r="BM1120" s="139"/>
      <c r="BN1120" s="139"/>
      <c r="BO1120" s="139"/>
      <c r="BP1120" s="139"/>
      <c r="BQ1120" s="139"/>
      <c r="BR1120" s="139"/>
      <c r="BS1120" s="139"/>
      <c r="BT1120" s="139"/>
      <c r="BU1120" s="139"/>
      <c r="BV1120" s="139"/>
      <c r="BW1120" s="139"/>
      <c r="BX1120" s="139"/>
      <c r="BY1120" s="139"/>
      <c r="BZ1120" s="139"/>
      <c r="CA1120" s="139"/>
      <c r="CB1120" s="139"/>
      <c r="CC1120" s="139"/>
      <c r="CD1120" s="139"/>
    </row>
    <row r="1121" spans="2:82" s="143" customFormat="1" x14ac:dyDescent="0.2">
      <c r="B1121" s="139"/>
      <c r="C1121" s="139"/>
      <c r="D1121" s="139"/>
      <c r="E1121" s="139"/>
      <c r="F1121" s="139"/>
      <c r="G1121" s="139"/>
      <c r="H1121" s="139"/>
      <c r="I1121" s="139"/>
      <c r="J1121" s="139"/>
      <c r="K1121" s="139"/>
      <c r="L1121" s="139"/>
      <c r="M1121" s="139"/>
      <c r="N1121" s="139"/>
      <c r="O1121" s="139"/>
      <c r="P1121" s="139"/>
      <c r="Q1121" s="139"/>
      <c r="R1121" s="139"/>
      <c r="S1121" s="139"/>
      <c r="T1121" s="139"/>
      <c r="U1121" s="139"/>
      <c r="V1121" s="139"/>
      <c r="W1121" s="139"/>
      <c r="X1121" s="139"/>
      <c r="Y1121" s="139"/>
      <c r="Z1121" s="139"/>
      <c r="AA1121" s="139"/>
      <c r="AB1121" s="139"/>
      <c r="AC1121" s="139"/>
      <c r="AD1121" s="139"/>
      <c r="AE1121" s="139"/>
      <c r="AF1121" s="139"/>
      <c r="AG1121" s="139"/>
      <c r="AH1121" s="139"/>
      <c r="AI1121" s="139"/>
      <c r="AJ1121" s="139"/>
      <c r="AK1121" s="139"/>
      <c r="AL1121" s="139"/>
      <c r="AM1121" s="139"/>
      <c r="AN1121" s="139"/>
      <c r="AO1121" s="139"/>
      <c r="AP1121" s="139"/>
      <c r="AQ1121" s="139"/>
      <c r="AR1121" s="139"/>
      <c r="AS1121" s="139"/>
      <c r="AT1121" s="139"/>
      <c r="AU1121" s="139"/>
      <c r="AV1121" s="139"/>
      <c r="AW1121" s="139"/>
      <c r="AX1121" s="139"/>
      <c r="AY1121" s="139"/>
      <c r="AZ1121" s="139"/>
      <c r="BA1121" s="139"/>
      <c r="BB1121" s="139"/>
      <c r="BC1121" s="139"/>
      <c r="BD1121" s="139"/>
      <c r="BE1121" s="139"/>
      <c r="BF1121" s="139"/>
      <c r="BG1121" s="139"/>
      <c r="BH1121" s="139"/>
      <c r="BI1121" s="139"/>
      <c r="BJ1121" s="139"/>
      <c r="BK1121" s="139"/>
      <c r="BL1121" s="139"/>
      <c r="BM1121" s="139"/>
      <c r="BN1121" s="139"/>
      <c r="BO1121" s="139"/>
      <c r="BP1121" s="139"/>
      <c r="BQ1121" s="139"/>
      <c r="BR1121" s="139"/>
      <c r="BS1121" s="139"/>
      <c r="BT1121" s="139"/>
      <c r="BU1121" s="139"/>
      <c r="BV1121" s="139"/>
      <c r="BW1121" s="139"/>
      <c r="BX1121" s="139"/>
      <c r="BY1121" s="139"/>
      <c r="BZ1121" s="139"/>
      <c r="CA1121" s="139"/>
      <c r="CB1121" s="139"/>
      <c r="CC1121" s="139"/>
      <c r="CD1121" s="139"/>
    </row>
    <row r="1122" spans="2:82" s="143" customFormat="1" x14ac:dyDescent="0.2">
      <c r="B1122" s="139"/>
      <c r="C1122" s="139"/>
      <c r="D1122" s="139"/>
      <c r="E1122" s="139"/>
      <c r="F1122" s="139"/>
      <c r="G1122" s="139"/>
      <c r="H1122" s="139"/>
      <c r="I1122" s="139"/>
      <c r="J1122" s="139"/>
      <c r="K1122" s="139"/>
      <c r="L1122" s="139"/>
      <c r="M1122" s="139"/>
      <c r="N1122" s="139"/>
      <c r="O1122" s="139"/>
      <c r="P1122" s="139"/>
      <c r="Q1122" s="139"/>
      <c r="R1122" s="139"/>
      <c r="S1122" s="139"/>
      <c r="T1122" s="139"/>
      <c r="U1122" s="139"/>
      <c r="V1122" s="139"/>
      <c r="W1122" s="139"/>
      <c r="X1122" s="139"/>
      <c r="Y1122" s="139"/>
      <c r="Z1122" s="139"/>
      <c r="AA1122" s="139"/>
      <c r="AB1122" s="139"/>
      <c r="AC1122" s="139"/>
      <c r="AD1122" s="139"/>
      <c r="AE1122" s="139"/>
      <c r="AF1122" s="139"/>
      <c r="AG1122" s="139"/>
      <c r="AH1122" s="139"/>
      <c r="AI1122" s="139"/>
      <c r="AJ1122" s="139"/>
      <c r="AK1122" s="139"/>
      <c r="AL1122" s="139"/>
      <c r="AM1122" s="139"/>
      <c r="AN1122" s="139"/>
      <c r="AO1122" s="139"/>
      <c r="AP1122" s="139"/>
      <c r="AQ1122" s="139"/>
      <c r="AR1122" s="139"/>
      <c r="AS1122" s="139"/>
      <c r="AT1122" s="139"/>
      <c r="AU1122" s="139"/>
      <c r="AV1122" s="139"/>
      <c r="AW1122" s="139"/>
      <c r="AX1122" s="139"/>
      <c r="AY1122" s="139"/>
      <c r="AZ1122" s="139"/>
      <c r="BA1122" s="139"/>
      <c r="BB1122" s="139"/>
      <c r="BC1122" s="139"/>
      <c r="BD1122" s="139"/>
      <c r="BE1122" s="139"/>
      <c r="BF1122" s="139"/>
      <c r="BG1122" s="139"/>
      <c r="BH1122" s="139"/>
      <c r="BI1122" s="139"/>
      <c r="BJ1122" s="139"/>
      <c r="BK1122" s="139"/>
      <c r="BL1122" s="139"/>
      <c r="BM1122" s="139"/>
      <c r="BN1122" s="139"/>
      <c r="BO1122" s="139"/>
      <c r="BP1122" s="139"/>
      <c r="BQ1122" s="139"/>
      <c r="BR1122" s="139"/>
      <c r="BS1122" s="139"/>
      <c r="BT1122" s="139"/>
      <c r="BU1122" s="139"/>
      <c r="BV1122" s="139"/>
      <c r="BW1122" s="139"/>
      <c r="BX1122" s="139"/>
      <c r="BY1122" s="139"/>
      <c r="BZ1122" s="139"/>
      <c r="CA1122" s="139"/>
      <c r="CB1122" s="139"/>
      <c r="CC1122" s="139"/>
      <c r="CD1122" s="139"/>
    </row>
    <row r="1123" spans="2:82" s="143" customFormat="1" x14ac:dyDescent="0.2">
      <c r="B1123" s="139"/>
      <c r="C1123" s="139"/>
      <c r="D1123" s="139"/>
      <c r="E1123" s="139"/>
      <c r="F1123" s="139"/>
      <c r="G1123" s="139"/>
      <c r="H1123" s="139"/>
      <c r="I1123" s="139"/>
      <c r="J1123" s="139"/>
      <c r="K1123" s="139"/>
      <c r="L1123" s="139"/>
      <c r="M1123" s="139"/>
      <c r="N1123" s="139"/>
      <c r="O1123" s="139"/>
      <c r="P1123" s="139"/>
      <c r="Q1123" s="139"/>
      <c r="R1123" s="139"/>
      <c r="S1123" s="139"/>
      <c r="T1123" s="139"/>
      <c r="U1123" s="139"/>
      <c r="V1123" s="139"/>
      <c r="W1123" s="139"/>
      <c r="X1123" s="139"/>
      <c r="Y1123" s="139"/>
      <c r="Z1123" s="139"/>
      <c r="AA1123" s="139"/>
      <c r="AB1123" s="139"/>
      <c r="AC1123" s="139"/>
      <c r="AD1123" s="139"/>
      <c r="AE1123" s="139"/>
      <c r="AF1123" s="139"/>
      <c r="AG1123" s="139"/>
      <c r="AH1123" s="139"/>
      <c r="AI1123" s="139"/>
      <c r="AJ1123" s="139"/>
      <c r="AK1123" s="139"/>
      <c r="AL1123" s="139"/>
      <c r="AM1123" s="139"/>
      <c r="AN1123" s="139"/>
      <c r="AO1123" s="139"/>
      <c r="AP1123" s="139"/>
      <c r="AQ1123" s="139"/>
      <c r="AR1123" s="139"/>
      <c r="AS1123" s="139"/>
      <c r="AT1123" s="139"/>
      <c r="AU1123" s="139"/>
      <c r="AV1123" s="139"/>
      <c r="AW1123" s="139"/>
      <c r="AX1123" s="139"/>
      <c r="AY1123" s="139"/>
      <c r="AZ1123" s="139"/>
      <c r="BA1123" s="139"/>
      <c r="BB1123" s="139"/>
      <c r="BC1123" s="139"/>
      <c r="BD1123" s="139"/>
      <c r="BE1123" s="139"/>
      <c r="BF1123" s="139"/>
      <c r="BG1123" s="139"/>
      <c r="BH1123" s="139"/>
      <c r="BI1123" s="139"/>
      <c r="BJ1123" s="139"/>
      <c r="BK1123" s="139"/>
      <c r="BL1123" s="139"/>
      <c r="BM1123" s="139"/>
      <c r="BN1123" s="139"/>
      <c r="BO1123" s="139"/>
      <c r="BP1123" s="139"/>
      <c r="BQ1123" s="139"/>
      <c r="BR1123" s="139"/>
      <c r="BS1123" s="139"/>
      <c r="BT1123" s="139"/>
      <c r="BU1123" s="139"/>
      <c r="BV1123" s="139"/>
      <c r="BW1123" s="139"/>
      <c r="BX1123" s="139"/>
      <c r="BY1123" s="139"/>
      <c r="BZ1123" s="139"/>
      <c r="CA1123" s="139"/>
      <c r="CB1123" s="139"/>
      <c r="CC1123" s="139"/>
      <c r="CD1123" s="139"/>
    </row>
    <row r="1124" spans="2:82" s="143" customFormat="1" x14ac:dyDescent="0.2">
      <c r="B1124" s="139"/>
      <c r="C1124" s="139"/>
      <c r="D1124" s="139"/>
      <c r="E1124" s="139"/>
      <c r="F1124" s="139"/>
      <c r="G1124" s="139"/>
      <c r="H1124" s="139"/>
      <c r="I1124" s="139"/>
      <c r="J1124" s="139"/>
      <c r="K1124" s="139"/>
      <c r="L1124" s="139"/>
      <c r="M1124" s="139"/>
      <c r="N1124" s="139"/>
      <c r="O1124" s="139"/>
      <c r="P1124" s="139"/>
      <c r="Q1124" s="139"/>
      <c r="R1124" s="139"/>
      <c r="S1124" s="139"/>
      <c r="T1124" s="139"/>
      <c r="U1124" s="139"/>
      <c r="V1124" s="139"/>
      <c r="W1124" s="139"/>
      <c r="X1124" s="139"/>
      <c r="Y1124" s="139"/>
      <c r="Z1124" s="139"/>
      <c r="AA1124" s="139"/>
      <c r="AB1124" s="139"/>
      <c r="AC1124" s="139"/>
      <c r="AD1124" s="139"/>
      <c r="AE1124" s="139"/>
      <c r="AF1124" s="139"/>
      <c r="AG1124" s="139"/>
      <c r="AH1124" s="139"/>
      <c r="AI1124" s="139"/>
      <c r="AJ1124" s="139"/>
      <c r="AK1124" s="139"/>
      <c r="AL1124" s="139"/>
      <c r="AM1124" s="139"/>
      <c r="AN1124" s="139"/>
      <c r="AO1124" s="139"/>
      <c r="AP1124" s="139"/>
      <c r="AQ1124" s="139"/>
      <c r="AR1124" s="139"/>
      <c r="AS1124" s="139"/>
      <c r="AT1124" s="139"/>
      <c r="AU1124" s="139"/>
      <c r="AV1124" s="139"/>
      <c r="AW1124" s="139"/>
      <c r="AX1124" s="139"/>
      <c r="AY1124" s="139"/>
      <c r="AZ1124" s="139"/>
      <c r="BA1124" s="139"/>
      <c r="BB1124" s="139"/>
      <c r="BC1124" s="139"/>
      <c r="BD1124" s="139"/>
      <c r="BE1124" s="139"/>
      <c r="BF1124" s="139"/>
      <c r="BG1124" s="139"/>
      <c r="BH1124" s="139"/>
      <c r="BI1124" s="139"/>
      <c r="BJ1124" s="139"/>
      <c r="BK1124" s="139"/>
      <c r="BL1124" s="139"/>
      <c r="BM1124" s="139"/>
      <c r="BN1124" s="139"/>
      <c r="BO1124" s="139"/>
      <c r="BP1124" s="139"/>
      <c r="BQ1124" s="139"/>
      <c r="BR1124" s="139"/>
      <c r="BS1124" s="139"/>
      <c r="BT1124" s="139"/>
      <c r="BU1124" s="139"/>
      <c r="BV1124" s="139"/>
      <c r="BW1124" s="139"/>
      <c r="BX1124" s="139"/>
      <c r="BY1124" s="139"/>
      <c r="BZ1124" s="139"/>
      <c r="CA1124" s="139"/>
      <c r="CB1124" s="139"/>
      <c r="CC1124" s="139"/>
      <c r="CD1124" s="139"/>
    </row>
    <row r="1125" spans="2:82" s="143" customFormat="1" x14ac:dyDescent="0.2">
      <c r="B1125" s="139"/>
      <c r="C1125" s="139"/>
      <c r="D1125" s="139"/>
      <c r="E1125" s="139"/>
      <c r="F1125" s="139"/>
      <c r="G1125" s="139"/>
      <c r="H1125" s="139"/>
      <c r="I1125" s="139"/>
      <c r="J1125" s="139"/>
      <c r="K1125" s="139"/>
      <c r="L1125" s="139"/>
      <c r="M1125" s="139"/>
      <c r="N1125" s="139"/>
      <c r="O1125" s="139"/>
      <c r="P1125" s="139"/>
      <c r="Q1125" s="139"/>
      <c r="R1125" s="139"/>
      <c r="S1125" s="139"/>
      <c r="T1125" s="139"/>
      <c r="U1125" s="139"/>
      <c r="V1125" s="139"/>
      <c r="W1125" s="139"/>
      <c r="X1125" s="139"/>
      <c r="Y1125" s="139"/>
      <c r="Z1125" s="139"/>
      <c r="AA1125" s="139"/>
      <c r="AB1125" s="139"/>
      <c r="AC1125" s="139"/>
      <c r="AD1125" s="139"/>
      <c r="AE1125" s="139"/>
      <c r="AF1125" s="139"/>
      <c r="AG1125" s="139"/>
      <c r="AH1125" s="139"/>
      <c r="AI1125" s="139"/>
      <c r="AJ1125" s="139"/>
      <c r="AK1125" s="139"/>
      <c r="AL1125" s="139"/>
      <c r="AM1125" s="139"/>
      <c r="AN1125" s="139"/>
      <c r="AO1125" s="139"/>
      <c r="AP1125" s="139"/>
      <c r="AQ1125" s="139"/>
      <c r="AR1125" s="139"/>
      <c r="AS1125" s="139"/>
      <c r="AT1125" s="139"/>
      <c r="AU1125" s="139"/>
      <c r="AV1125" s="139"/>
      <c r="AW1125" s="139"/>
      <c r="AX1125" s="139"/>
      <c r="AY1125" s="139"/>
      <c r="AZ1125" s="139"/>
      <c r="BA1125" s="139"/>
      <c r="BB1125" s="139"/>
      <c r="BC1125" s="139"/>
      <c r="BD1125" s="139"/>
      <c r="BE1125" s="139"/>
      <c r="BF1125" s="139"/>
      <c r="BG1125" s="139"/>
      <c r="BH1125" s="139"/>
      <c r="BI1125" s="139"/>
      <c r="BJ1125" s="139"/>
      <c r="BK1125" s="139"/>
      <c r="BL1125" s="139"/>
      <c r="BM1125" s="139"/>
      <c r="BN1125" s="139"/>
      <c r="BO1125" s="139"/>
      <c r="BP1125" s="139"/>
      <c r="BQ1125" s="139"/>
      <c r="BR1125" s="139"/>
      <c r="BS1125" s="139"/>
      <c r="BT1125" s="139"/>
      <c r="BU1125" s="139"/>
      <c r="BV1125" s="139"/>
      <c r="BW1125" s="139"/>
      <c r="BX1125" s="139"/>
      <c r="BY1125" s="139"/>
      <c r="BZ1125" s="139"/>
      <c r="CA1125" s="139"/>
      <c r="CB1125" s="139"/>
      <c r="CC1125" s="139"/>
      <c r="CD1125" s="139"/>
    </row>
    <row r="1126" spans="2:82" s="143" customFormat="1" x14ac:dyDescent="0.2">
      <c r="B1126" s="139"/>
      <c r="C1126" s="139"/>
      <c r="D1126" s="139"/>
      <c r="E1126" s="139"/>
      <c r="F1126" s="139"/>
      <c r="G1126" s="139"/>
      <c r="H1126" s="139"/>
      <c r="I1126" s="139"/>
      <c r="J1126" s="139"/>
      <c r="K1126" s="139"/>
      <c r="L1126" s="139"/>
      <c r="M1126" s="139"/>
      <c r="N1126" s="139"/>
      <c r="O1126" s="139"/>
      <c r="P1126" s="139"/>
      <c r="Q1126" s="139"/>
      <c r="R1126" s="139"/>
      <c r="S1126" s="139"/>
      <c r="T1126" s="139"/>
      <c r="U1126" s="139"/>
      <c r="V1126" s="139"/>
      <c r="W1126" s="139"/>
      <c r="X1126" s="139"/>
      <c r="Y1126" s="139"/>
      <c r="Z1126" s="139"/>
      <c r="AA1126" s="139"/>
      <c r="AB1126" s="139"/>
      <c r="AC1126" s="139"/>
      <c r="AD1126" s="139"/>
      <c r="AE1126" s="139"/>
      <c r="AF1126" s="139"/>
      <c r="AG1126" s="139"/>
      <c r="AH1126" s="139"/>
      <c r="AI1126" s="139"/>
      <c r="AJ1126" s="139"/>
      <c r="AK1126" s="139"/>
      <c r="AL1126" s="139"/>
      <c r="AM1126" s="139"/>
      <c r="AN1126" s="139"/>
      <c r="AO1126" s="139"/>
      <c r="AP1126" s="139"/>
      <c r="AQ1126" s="139"/>
      <c r="AR1126" s="139"/>
      <c r="AS1126" s="139"/>
      <c r="AT1126" s="139"/>
      <c r="AU1126" s="139"/>
      <c r="AV1126" s="139"/>
      <c r="AW1126" s="139"/>
      <c r="AX1126" s="139"/>
      <c r="AY1126" s="139"/>
      <c r="AZ1126" s="139"/>
      <c r="BA1126" s="139"/>
      <c r="BB1126" s="139"/>
      <c r="BC1126" s="139"/>
      <c r="BD1126" s="139"/>
      <c r="BE1126" s="139"/>
      <c r="BF1126" s="139"/>
      <c r="BG1126" s="139"/>
      <c r="BH1126" s="139"/>
      <c r="BI1126" s="139"/>
      <c r="BJ1126" s="139"/>
      <c r="BK1126" s="139"/>
      <c r="BL1126" s="139"/>
      <c r="BM1126" s="139"/>
      <c r="BN1126" s="139"/>
      <c r="BO1126" s="139"/>
      <c r="BP1126" s="139"/>
      <c r="BQ1126" s="139"/>
      <c r="BR1126" s="139"/>
      <c r="BS1126" s="139"/>
      <c r="BT1126" s="139"/>
      <c r="BU1126" s="139"/>
      <c r="BV1126" s="139"/>
      <c r="BW1126" s="139"/>
      <c r="BX1126" s="139"/>
      <c r="BY1126" s="139"/>
      <c r="BZ1126" s="139"/>
      <c r="CA1126" s="139"/>
      <c r="CB1126" s="139"/>
      <c r="CC1126" s="139"/>
      <c r="CD1126" s="139"/>
    </row>
    <row r="1127" spans="2:82" s="143" customFormat="1" x14ac:dyDescent="0.2">
      <c r="B1127" s="139"/>
      <c r="C1127" s="139"/>
      <c r="D1127" s="139"/>
      <c r="E1127" s="139"/>
      <c r="F1127" s="139"/>
      <c r="G1127" s="139"/>
      <c r="H1127" s="139"/>
      <c r="I1127" s="139"/>
      <c r="J1127" s="139"/>
      <c r="K1127" s="139"/>
      <c r="L1127" s="139"/>
      <c r="M1127" s="139"/>
      <c r="N1127" s="139"/>
      <c r="O1127" s="139"/>
      <c r="P1127" s="139"/>
      <c r="Q1127" s="139"/>
      <c r="R1127" s="139"/>
      <c r="S1127" s="139"/>
      <c r="T1127" s="139"/>
      <c r="U1127" s="139"/>
      <c r="V1127" s="139"/>
      <c r="W1127" s="139"/>
      <c r="X1127" s="139"/>
      <c r="Y1127" s="139"/>
      <c r="Z1127" s="139"/>
      <c r="AA1127" s="139"/>
      <c r="AB1127" s="139"/>
      <c r="AC1127" s="139"/>
      <c r="AD1127" s="139"/>
      <c r="AE1127" s="139"/>
      <c r="AF1127" s="139"/>
      <c r="AG1127" s="139"/>
      <c r="AH1127" s="139"/>
      <c r="AI1127" s="139"/>
      <c r="AJ1127" s="139"/>
      <c r="AK1127" s="139"/>
      <c r="AL1127" s="139"/>
      <c r="AM1127" s="139"/>
      <c r="AN1127" s="139"/>
      <c r="AO1127" s="139"/>
      <c r="AP1127" s="139"/>
      <c r="AQ1127" s="139"/>
      <c r="AR1127" s="139"/>
      <c r="AS1127" s="139"/>
      <c r="AT1127" s="139"/>
      <c r="AU1127" s="139"/>
      <c r="AV1127" s="139"/>
      <c r="AW1127" s="139"/>
      <c r="AX1127" s="139"/>
      <c r="AY1127" s="139"/>
      <c r="AZ1127" s="139"/>
      <c r="BA1127" s="139"/>
      <c r="BB1127" s="139"/>
      <c r="BC1127" s="139"/>
      <c r="BD1127" s="139"/>
      <c r="BE1127" s="139"/>
      <c r="BF1127" s="139"/>
      <c r="BG1127" s="139"/>
      <c r="BH1127" s="139"/>
      <c r="BI1127" s="139"/>
      <c r="BJ1127" s="139"/>
      <c r="BK1127" s="139"/>
      <c r="BL1127" s="139"/>
      <c r="BM1127" s="139"/>
      <c r="BN1127" s="139"/>
      <c r="BO1127" s="139"/>
      <c r="BP1127" s="139"/>
      <c r="BQ1127" s="139"/>
      <c r="BR1127" s="139"/>
      <c r="BS1127" s="139"/>
      <c r="BT1127" s="139"/>
      <c r="BU1127" s="139"/>
      <c r="BV1127" s="139"/>
      <c r="BW1127" s="139"/>
      <c r="BX1127" s="139"/>
      <c r="BY1127" s="139"/>
      <c r="BZ1127" s="139"/>
      <c r="CA1127" s="139"/>
      <c r="CB1127" s="139"/>
      <c r="CC1127" s="139"/>
      <c r="CD1127" s="139"/>
    </row>
    <row r="1128" spans="2:82" s="143" customFormat="1" x14ac:dyDescent="0.2">
      <c r="B1128" s="139"/>
      <c r="C1128" s="139"/>
      <c r="D1128" s="139"/>
      <c r="E1128" s="139"/>
      <c r="F1128" s="139"/>
      <c r="G1128" s="139"/>
      <c r="H1128" s="139"/>
      <c r="I1128" s="139"/>
      <c r="J1128" s="139"/>
      <c r="K1128" s="139"/>
      <c r="L1128" s="139"/>
      <c r="M1128" s="139"/>
      <c r="N1128" s="139"/>
      <c r="O1128" s="139"/>
      <c r="P1128" s="139"/>
      <c r="Q1128" s="139"/>
      <c r="R1128" s="139"/>
      <c r="S1128" s="139"/>
      <c r="T1128" s="139"/>
      <c r="U1128" s="139"/>
      <c r="V1128" s="139"/>
      <c r="W1128" s="139"/>
      <c r="X1128" s="139"/>
      <c r="Y1128" s="139"/>
      <c r="Z1128" s="139"/>
      <c r="AA1128" s="139"/>
      <c r="AB1128" s="139"/>
      <c r="AC1128" s="139"/>
      <c r="AD1128" s="139"/>
      <c r="AE1128" s="139"/>
      <c r="AF1128" s="139"/>
      <c r="AG1128" s="139"/>
      <c r="AH1128" s="139"/>
      <c r="AI1128" s="139"/>
      <c r="AJ1128" s="139"/>
      <c r="AK1128" s="139"/>
      <c r="AL1128" s="139"/>
      <c r="AM1128" s="139"/>
      <c r="AN1128" s="139"/>
      <c r="AO1128" s="139"/>
      <c r="AP1128" s="139"/>
      <c r="AQ1128" s="139"/>
      <c r="AR1128" s="139"/>
      <c r="AS1128" s="139"/>
      <c r="AT1128" s="139"/>
      <c r="AU1128" s="139"/>
      <c r="AV1128" s="139"/>
      <c r="AW1128" s="139"/>
      <c r="AX1128" s="139"/>
      <c r="AY1128" s="139"/>
      <c r="AZ1128" s="139"/>
      <c r="BA1128" s="139"/>
      <c r="BB1128" s="139"/>
      <c r="BC1128" s="139"/>
      <c r="BD1128" s="139"/>
      <c r="BE1128" s="139"/>
      <c r="BF1128" s="139"/>
      <c r="BG1128" s="139"/>
      <c r="BH1128" s="139"/>
      <c r="BI1128" s="139"/>
      <c r="BJ1128" s="139"/>
      <c r="BK1128" s="139"/>
      <c r="BL1128" s="139"/>
      <c r="BM1128" s="139"/>
      <c r="BN1128" s="139"/>
      <c r="BO1128" s="139"/>
      <c r="BP1128" s="139"/>
      <c r="BQ1128" s="139"/>
      <c r="BR1128" s="139"/>
      <c r="BS1128" s="139"/>
      <c r="BT1128" s="139"/>
      <c r="BU1128" s="139"/>
      <c r="BV1128" s="139"/>
      <c r="BW1128" s="139"/>
      <c r="BX1128" s="139"/>
      <c r="BY1128" s="139"/>
      <c r="BZ1128" s="139"/>
      <c r="CA1128" s="139"/>
      <c r="CB1128" s="139"/>
      <c r="CC1128" s="139"/>
      <c r="CD1128" s="139"/>
    </row>
    <row r="1129" spans="2:82" s="143" customFormat="1" x14ac:dyDescent="0.2">
      <c r="B1129" s="139"/>
      <c r="C1129" s="139"/>
      <c r="D1129" s="139"/>
      <c r="E1129" s="139"/>
      <c r="F1129" s="139"/>
      <c r="G1129" s="139"/>
      <c r="H1129" s="139"/>
      <c r="I1129" s="139"/>
      <c r="J1129" s="139"/>
      <c r="K1129" s="139"/>
      <c r="L1129" s="139"/>
      <c r="M1129" s="139"/>
      <c r="N1129" s="139"/>
      <c r="O1129" s="139"/>
      <c r="P1129" s="139"/>
      <c r="Q1129" s="139"/>
      <c r="R1129" s="139"/>
      <c r="S1129" s="139"/>
      <c r="T1129" s="139"/>
      <c r="U1129" s="139"/>
      <c r="V1129" s="139"/>
      <c r="W1129" s="139"/>
      <c r="X1129" s="139"/>
      <c r="Y1129" s="139"/>
      <c r="Z1129" s="139"/>
      <c r="AA1129" s="139"/>
      <c r="AB1129" s="139"/>
      <c r="AC1129" s="139"/>
      <c r="AD1129" s="139"/>
      <c r="AE1129" s="139"/>
      <c r="AF1129" s="139"/>
      <c r="AG1129" s="139"/>
      <c r="AH1129" s="139"/>
      <c r="AI1129" s="139"/>
      <c r="AJ1129" s="139"/>
      <c r="AK1129" s="139"/>
      <c r="AL1129" s="139"/>
      <c r="AM1129" s="139"/>
      <c r="AN1129" s="139"/>
      <c r="AO1129" s="139"/>
      <c r="AP1129" s="139"/>
      <c r="AQ1129" s="139"/>
      <c r="AR1129" s="139"/>
      <c r="AS1129" s="139"/>
      <c r="AT1129" s="139"/>
      <c r="AU1129" s="139"/>
      <c r="AV1129" s="139"/>
      <c r="AW1129" s="139"/>
      <c r="AX1129" s="139"/>
      <c r="AY1129" s="139"/>
      <c r="AZ1129" s="139"/>
      <c r="BA1129" s="139"/>
      <c r="BB1129" s="139"/>
      <c r="BC1129" s="139"/>
      <c r="BD1129" s="139"/>
      <c r="BE1129" s="139"/>
      <c r="BF1129" s="139"/>
      <c r="BG1129" s="139"/>
      <c r="BH1129" s="139"/>
      <c r="BI1129" s="139"/>
      <c r="BJ1129" s="139"/>
      <c r="BK1129" s="139"/>
      <c r="BL1129" s="139"/>
      <c r="BM1129" s="139"/>
      <c r="BN1129" s="139"/>
      <c r="BO1129" s="139"/>
      <c r="BP1129" s="139"/>
      <c r="BQ1129" s="139"/>
      <c r="BR1129" s="139"/>
      <c r="BS1129" s="139"/>
      <c r="BT1129" s="139"/>
      <c r="BU1129" s="139"/>
      <c r="BV1129" s="139"/>
      <c r="BW1129" s="139"/>
      <c r="BX1129" s="139"/>
      <c r="BY1129" s="139"/>
      <c r="BZ1129" s="139"/>
      <c r="CA1129" s="139"/>
      <c r="CB1129" s="139"/>
      <c r="CC1129" s="139"/>
      <c r="CD1129" s="139"/>
    </row>
    <row r="1130" spans="2:82" s="143" customFormat="1" x14ac:dyDescent="0.2">
      <c r="B1130" s="139"/>
      <c r="C1130" s="139"/>
      <c r="D1130" s="139"/>
      <c r="E1130" s="139"/>
      <c r="F1130" s="139"/>
      <c r="G1130" s="139"/>
      <c r="H1130" s="139"/>
      <c r="I1130" s="139"/>
      <c r="J1130" s="139"/>
      <c r="K1130" s="139"/>
      <c r="L1130" s="139"/>
      <c r="M1130" s="139"/>
      <c r="N1130" s="139"/>
      <c r="O1130" s="139"/>
      <c r="P1130" s="139"/>
      <c r="Q1130" s="139"/>
      <c r="R1130" s="139"/>
      <c r="S1130" s="139"/>
      <c r="T1130" s="139"/>
      <c r="U1130" s="139"/>
      <c r="V1130" s="139"/>
      <c r="W1130" s="139"/>
      <c r="X1130" s="139"/>
      <c r="Y1130" s="139"/>
      <c r="Z1130" s="139"/>
      <c r="AA1130" s="139"/>
      <c r="AB1130" s="139"/>
      <c r="AC1130" s="139"/>
      <c r="AD1130" s="139"/>
      <c r="AE1130" s="139"/>
      <c r="AF1130" s="139"/>
      <c r="AG1130" s="139"/>
      <c r="AH1130" s="139"/>
      <c r="AI1130" s="139"/>
      <c r="AJ1130" s="139"/>
      <c r="AK1130" s="139"/>
      <c r="AL1130" s="139"/>
      <c r="AM1130" s="139"/>
      <c r="AN1130" s="139"/>
      <c r="AO1130" s="139"/>
      <c r="AP1130" s="139"/>
      <c r="AQ1130" s="139"/>
      <c r="AR1130" s="139"/>
      <c r="AS1130" s="139"/>
      <c r="AT1130" s="139"/>
      <c r="AU1130" s="139"/>
      <c r="AV1130" s="139"/>
      <c r="AW1130" s="139"/>
      <c r="AX1130" s="139"/>
      <c r="AY1130" s="139"/>
      <c r="AZ1130" s="139"/>
      <c r="BA1130" s="139"/>
      <c r="BB1130" s="139"/>
      <c r="BC1130" s="139"/>
      <c r="BD1130" s="139"/>
      <c r="BE1130" s="139"/>
      <c r="BF1130" s="139"/>
      <c r="BG1130" s="139"/>
      <c r="BH1130" s="139"/>
      <c r="BI1130" s="139"/>
      <c r="BJ1130" s="139"/>
      <c r="BK1130" s="139"/>
      <c r="BL1130" s="139"/>
      <c r="BM1130" s="139"/>
      <c r="BN1130" s="139"/>
      <c r="BO1130" s="139"/>
      <c r="BP1130" s="139"/>
      <c r="BQ1130" s="139"/>
      <c r="BR1130" s="139"/>
      <c r="BS1130" s="139"/>
      <c r="BT1130" s="139"/>
      <c r="BU1130" s="139"/>
      <c r="BV1130" s="139"/>
      <c r="BW1130" s="139"/>
      <c r="BX1130" s="139"/>
      <c r="BY1130" s="139"/>
      <c r="BZ1130" s="139"/>
      <c r="CA1130" s="139"/>
      <c r="CB1130" s="139"/>
      <c r="CC1130" s="139"/>
      <c r="CD1130" s="139"/>
    </row>
    <row r="1131" spans="2:82" s="143" customFormat="1" x14ac:dyDescent="0.2">
      <c r="B1131" s="139"/>
      <c r="C1131" s="139"/>
      <c r="D1131" s="139"/>
      <c r="E1131" s="139"/>
      <c r="F1131" s="139"/>
      <c r="G1131" s="139"/>
      <c r="H1131" s="139"/>
      <c r="I1131" s="139"/>
      <c r="J1131" s="139"/>
      <c r="K1131" s="139"/>
      <c r="L1131" s="139"/>
      <c r="M1131" s="139"/>
      <c r="N1131" s="139"/>
      <c r="O1131" s="139"/>
      <c r="P1131" s="139"/>
      <c r="Q1131" s="139"/>
      <c r="R1131" s="139"/>
      <c r="S1131" s="139"/>
      <c r="T1131" s="139"/>
      <c r="U1131" s="139"/>
      <c r="V1131" s="139"/>
      <c r="W1131" s="139"/>
      <c r="X1131" s="139"/>
      <c r="Y1131" s="139"/>
      <c r="Z1131" s="139"/>
      <c r="AA1131" s="139"/>
      <c r="AB1131" s="139"/>
      <c r="AC1131" s="139"/>
      <c r="AD1131" s="139"/>
      <c r="AE1131" s="139"/>
      <c r="AF1131" s="139"/>
      <c r="AG1131" s="139"/>
      <c r="AH1131" s="139"/>
      <c r="AI1131" s="139"/>
      <c r="AJ1131" s="139"/>
      <c r="AK1131" s="139"/>
      <c r="AL1131" s="139"/>
      <c r="AM1131" s="139"/>
      <c r="AN1131" s="139"/>
      <c r="AO1131" s="139"/>
      <c r="AP1131" s="139"/>
      <c r="AQ1131" s="139"/>
      <c r="AR1131" s="139"/>
      <c r="AS1131" s="139"/>
      <c r="AT1131" s="139"/>
      <c r="AU1131" s="139"/>
      <c r="AV1131" s="139"/>
      <c r="AW1131" s="139"/>
      <c r="AX1131" s="139"/>
      <c r="AY1131" s="139"/>
      <c r="AZ1131" s="139"/>
      <c r="BA1131" s="139"/>
      <c r="BB1131" s="139"/>
      <c r="BC1131" s="139"/>
      <c r="BD1131" s="139"/>
      <c r="BE1131" s="139"/>
      <c r="BF1131" s="139"/>
      <c r="BG1131" s="139"/>
      <c r="BH1131" s="139"/>
      <c r="BI1131" s="139"/>
      <c r="BJ1131" s="139"/>
      <c r="BK1131" s="139"/>
      <c r="BL1131" s="139"/>
      <c r="BM1131" s="139"/>
      <c r="BN1131" s="139"/>
      <c r="BO1131" s="139"/>
      <c r="BP1131" s="139"/>
      <c r="BQ1131" s="139"/>
      <c r="BR1131" s="139"/>
      <c r="BS1131" s="139"/>
      <c r="BT1131" s="139"/>
      <c r="BU1131" s="139"/>
      <c r="BV1131" s="139"/>
      <c r="BW1131" s="139"/>
      <c r="BX1131" s="139"/>
      <c r="BY1131" s="139"/>
      <c r="BZ1131" s="139"/>
      <c r="CA1131" s="139"/>
      <c r="CB1131" s="139"/>
      <c r="CC1131" s="139"/>
      <c r="CD1131" s="139"/>
    </row>
    <row r="1132" spans="2:82" s="143" customFormat="1" x14ac:dyDescent="0.2">
      <c r="B1132" s="139"/>
      <c r="C1132" s="139"/>
      <c r="D1132" s="139"/>
      <c r="E1132" s="139"/>
      <c r="F1132" s="139"/>
      <c r="G1132" s="139"/>
      <c r="H1132" s="139"/>
      <c r="I1132" s="139"/>
      <c r="J1132" s="139"/>
      <c r="K1132" s="139"/>
      <c r="L1132" s="139"/>
      <c r="M1132" s="139"/>
      <c r="N1132" s="139"/>
      <c r="O1132" s="139"/>
      <c r="P1132" s="139"/>
      <c r="Q1132" s="139"/>
      <c r="R1132" s="139"/>
      <c r="S1132" s="139"/>
      <c r="T1132" s="139"/>
      <c r="U1132" s="139"/>
      <c r="V1132" s="139"/>
      <c r="W1132" s="139"/>
      <c r="X1132" s="139"/>
      <c r="Y1132" s="139"/>
      <c r="Z1132" s="139"/>
      <c r="AA1132" s="139"/>
      <c r="AB1132" s="139"/>
      <c r="AC1132" s="139"/>
      <c r="AD1132" s="139"/>
      <c r="AE1132" s="139"/>
      <c r="AF1132" s="139"/>
      <c r="AG1132" s="139"/>
      <c r="AH1132" s="139"/>
      <c r="AI1132" s="139"/>
      <c r="AJ1132" s="139"/>
      <c r="AK1132" s="139"/>
      <c r="AL1132" s="139"/>
      <c r="AM1132" s="139"/>
      <c r="AN1132" s="139"/>
      <c r="AO1132" s="139"/>
      <c r="AP1132" s="139"/>
      <c r="AQ1132" s="139"/>
      <c r="AR1132" s="139"/>
      <c r="AS1132" s="139"/>
      <c r="AT1132" s="139"/>
      <c r="AU1132" s="139"/>
      <c r="AV1132" s="139"/>
      <c r="AW1132" s="139"/>
      <c r="AX1132" s="139"/>
      <c r="AY1132" s="139"/>
      <c r="AZ1132" s="139"/>
      <c r="BA1132" s="139"/>
      <c r="BB1132" s="139"/>
      <c r="BC1132" s="139"/>
      <c r="BD1132" s="139"/>
      <c r="BE1132" s="139"/>
      <c r="BF1132" s="139"/>
      <c r="BG1132" s="139"/>
      <c r="BH1132" s="139"/>
      <c r="BI1132" s="139"/>
      <c r="BJ1132" s="139"/>
      <c r="BK1132" s="139"/>
      <c r="BL1132" s="139"/>
      <c r="BM1132" s="139"/>
      <c r="BN1132" s="139"/>
      <c r="BO1132" s="139"/>
      <c r="BP1132" s="139"/>
      <c r="BQ1132" s="139"/>
      <c r="BR1132" s="139"/>
      <c r="BS1132" s="139"/>
      <c r="BT1132" s="139"/>
      <c r="BU1132" s="139"/>
      <c r="BV1132" s="139"/>
      <c r="BW1132" s="139"/>
      <c r="BX1132" s="139"/>
      <c r="BY1132" s="139"/>
      <c r="BZ1132" s="139"/>
      <c r="CA1132" s="139"/>
      <c r="CB1132" s="139"/>
      <c r="CC1132" s="139"/>
      <c r="CD1132" s="139"/>
    </row>
    <row r="1133" spans="2:82" s="143" customFormat="1" x14ac:dyDescent="0.2">
      <c r="B1133" s="139"/>
      <c r="C1133" s="139"/>
      <c r="D1133" s="139"/>
      <c r="E1133" s="139"/>
      <c r="F1133" s="139"/>
      <c r="G1133" s="139"/>
      <c r="H1133" s="139"/>
      <c r="I1133" s="139"/>
      <c r="J1133" s="139"/>
      <c r="K1133" s="139"/>
      <c r="L1133" s="139"/>
      <c r="M1133" s="139"/>
      <c r="N1133" s="139"/>
      <c r="O1133" s="139"/>
      <c r="P1133" s="139"/>
      <c r="Q1133" s="139"/>
      <c r="R1133" s="139"/>
      <c r="S1133" s="139"/>
      <c r="T1133" s="139"/>
      <c r="U1133" s="139"/>
      <c r="V1133" s="139"/>
      <c r="W1133" s="139"/>
      <c r="X1133" s="139"/>
      <c r="Y1133" s="139"/>
      <c r="Z1133" s="139"/>
      <c r="AA1133" s="139"/>
      <c r="AB1133" s="139"/>
      <c r="AC1133" s="139"/>
      <c r="AD1133" s="139"/>
      <c r="AE1133" s="139"/>
      <c r="AF1133" s="139"/>
      <c r="AG1133" s="139"/>
      <c r="AH1133" s="139"/>
      <c r="AI1133" s="139"/>
      <c r="AJ1133" s="139"/>
      <c r="AK1133" s="139"/>
      <c r="AL1133" s="139"/>
      <c r="AM1133" s="139"/>
      <c r="AN1133" s="139"/>
      <c r="AO1133" s="139"/>
      <c r="AP1133" s="139"/>
      <c r="AQ1133" s="139"/>
      <c r="AR1133" s="139"/>
      <c r="AS1133" s="139"/>
      <c r="AT1133" s="139"/>
      <c r="AU1133" s="139"/>
      <c r="AV1133" s="139"/>
      <c r="AW1133" s="139"/>
      <c r="AX1133" s="139"/>
      <c r="AY1133" s="139"/>
      <c r="AZ1133" s="139"/>
      <c r="BA1133" s="139"/>
      <c r="BB1133" s="139"/>
      <c r="BC1133" s="139"/>
      <c r="BD1133" s="139"/>
      <c r="BE1133" s="139"/>
      <c r="BF1133" s="139"/>
      <c r="BG1133" s="139"/>
      <c r="BH1133" s="139"/>
      <c r="BI1133" s="139"/>
      <c r="BJ1133" s="139"/>
      <c r="BK1133" s="139"/>
      <c r="BL1133" s="139"/>
      <c r="BM1133" s="139"/>
      <c r="BN1133" s="139"/>
      <c r="BO1133" s="139"/>
      <c r="BP1133" s="139"/>
      <c r="BQ1133" s="139"/>
      <c r="BR1133" s="139"/>
      <c r="BS1133" s="139"/>
      <c r="BT1133" s="139"/>
      <c r="BU1133" s="139"/>
      <c r="BV1133" s="139"/>
      <c r="BW1133" s="139"/>
      <c r="BX1133" s="139"/>
      <c r="BY1133" s="139"/>
      <c r="BZ1133" s="139"/>
      <c r="CA1133" s="139"/>
      <c r="CB1133" s="139"/>
      <c r="CC1133" s="139"/>
      <c r="CD1133" s="139"/>
    </row>
    <row r="1134" spans="2:82" s="143" customFormat="1" x14ac:dyDescent="0.2">
      <c r="B1134" s="139"/>
      <c r="C1134" s="139"/>
      <c r="D1134" s="139"/>
      <c r="E1134" s="139"/>
      <c r="F1134" s="139"/>
      <c r="G1134" s="139"/>
      <c r="H1134" s="139"/>
      <c r="I1134" s="139"/>
      <c r="J1134" s="139"/>
      <c r="K1134" s="139"/>
      <c r="L1134" s="139"/>
      <c r="M1134" s="139"/>
      <c r="N1134" s="139"/>
      <c r="O1134" s="139"/>
      <c r="P1134" s="139"/>
      <c r="Q1134" s="139"/>
      <c r="R1134" s="139"/>
      <c r="S1134" s="139"/>
      <c r="T1134" s="139"/>
      <c r="U1134" s="139"/>
      <c r="V1134" s="139"/>
      <c r="W1134" s="139"/>
      <c r="X1134" s="139"/>
      <c r="Y1134" s="139"/>
      <c r="Z1134" s="139"/>
      <c r="AA1134" s="139"/>
      <c r="AB1134" s="139"/>
      <c r="AC1134" s="139"/>
      <c r="AD1134" s="139"/>
      <c r="AE1134" s="139"/>
      <c r="AF1134" s="139"/>
      <c r="AG1134" s="139"/>
      <c r="AH1134" s="139"/>
      <c r="AI1134" s="139"/>
      <c r="AJ1134" s="139"/>
      <c r="AK1134" s="139"/>
      <c r="AL1134" s="139"/>
      <c r="AM1134" s="139"/>
      <c r="AN1134" s="139"/>
      <c r="AO1134" s="139"/>
      <c r="AP1134" s="139"/>
      <c r="AQ1134" s="139"/>
      <c r="AR1134" s="139"/>
      <c r="AS1134" s="139"/>
      <c r="AT1134" s="139"/>
      <c r="AU1134" s="139"/>
      <c r="AV1134" s="139"/>
      <c r="AW1134" s="139"/>
      <c r="AX1134" s="139"/>
      <c r="AY1134" s="139"/>
      <c r="AZ1134" s="139"/>
      <c r="BA1134" s="139"/>
      <c r="BB1134" s="139"/>
      <c r="BC1134" s="139"/>
      <c r="BD1134" s="139"/>
      <c r="BE1134" s="139"/>
      <c r="BF1134" s="139"/>
      <c r="BG1134" s="139"/>
      <c r="BH1134" s="139"/>
      <c r="BI1134" s="139"/>
      <c r="BJ1134" s="139"/>
      <c r="BK1134" s="139"/>
      <c r="BL1134" s="139"/>
      <c r="BM1134" s="139"/>
      <c r="BN1134" s="139"/>
      <c r="BO1134" s="139"/>
      <c r="BP1134" s="139"/>
      <c r="BQ1134" s="139"/>
      <c r="BR1134" s="139"/>
      <c r="BS1134" s="139"/>
      <c r="BT1134" s="139"/>
      <c r="BU1134" s="139"/>
      <c r="BV1134" s="139"/>
      <c r="BW1134" s="139"/>
      <c r="BX1134" s="139"/>
      <c r="BY1134" s="139"/>
      <c r="BZ1134" s="139"/>
      <c r="CA1134" s="139"/>
      <c r="CB1134" s="139"/>
      <c r="CC1134" s="139"/>
      <c r="CD1134" s="139"/>
    </row>
    <row r="1135" spans="2:82" s="143" customFormat="1" x14ac:dyDescent="0.2">
      <c r="B1135" s="139"/>
      <c r="C1135" s="139"/>
      <c r="D1135" s="139"/>
      <c r="E1135" s="139"/>
      <c r="F1135" s="139"/>
      <c r="G1135" s="139"/>
      <c r="H1135" s="139"/>
      <c r="I1135" s="139"/>
      <c r="J1135" s="139"/>
      <c r="K1135" s="139"/>
      <c r="L1135" s="139"/>
      <c r="M1135" s="139"/>
      <c r="N1135" s="139"/>
      <c r="O1135" s="139"/>
      <c r="P1135" s="139"/>
      <c r="Q1135" s="139"/>
      <c r="R1135" s="139"/>
      <c r="S1135" s="139"/>
      <c r="T1135" s="139"/>
      <c r="U1135" s="139"/>
      <c r="V1135" s="139"/>
      <c r="W1135" s="139"/>
      <c r="X1135" s="139"/>
      <c r="Y1135" s="139"/>
      <c r="Z1135" s="139"/>
      <c r="AA1135" s="139"/>
      <c r="AB1135" s="139"/>
      <c r="AC1135" s="139"/>
      <c r="AD1135" s="139"/>
      <c r="AE1135" s="139"/>
      <c r="AF1135" s="139"/>
      <c r="AG1135" s="139"/>
      <c r="AH1135" s="139"/>
      <c r="AI1135" s="139"/>
      <c r="AJ1135" s="139"/>
      <c r="AK1135" s="139"/>
      <c r="AL1135" s="139"/>
      <c r="AM1135" s="139"/>
      <c r="AN1135" s="139"/>
      <c r="AO1135" s="139"/>
      <c r="AP1135" s="139"/>
      <c r="AQ1135" s="139"/>
      <c r="AR1135" s="139"/>
      <c r="AS1135" s="139"/>
      <c r="AT1135" s="139"/>
      <c r="AU1135" s="139"/>
      <c r="AV1135" s="139"/>
      <c r="AW1135" s="139"/>
      <c r="AX1135" s="139"/>
      <c r="AY1135" s="139"/>
      <c r="AZ1135" s="139"/>
      <c r="BA1135" s="139"/>
      <c r="BB1135" s="139"/>
      <c r="BC1135" s="139"/>
      <c r="BD1135" s="139"/>
      <c r="BE1135" s="139"/>
      <c r="BF1135" s="139"/>
      <c r="BG1135" s="139"/>
      <c r="BH1135" s="139"/>
      <c r="BI1135" s="139"/>
      <c r="BJ1135" s="139"/>
      <c r="BK1135" s="139"/>
      <c r="BL1135" s="139"/>
      <c r="BM1135" s="139"/>
      <c r="BN1135" s="139"/>
      <c r="BO1135" s="139"/>
      <c r="BP1135" s="139"/>
      <c r="BQ1135" s="139"/>
      <c r="BR1135" s="139"/>
      <c r="BS1135" s="139"/>
      <c r="BT1135" s="139"/>
      <c r="BU1135" s="139"/>
      <c r="BV1135" s="139"/>
      <c r="BW1135" s="139"/>
      <c r="BX1135" s="139"/>
      <c r="BY1135" s="139"/>
      <c r="BZ1135" s="139"/>
      <c r="CA1135" s="139"/>
      <c r="CB1135" s="139"/>
      <c r="CC1135" s="139"/>
      <c r="CD1135" s="139"/>
    </row>
    <row r="1136" spans="2:82" s="143" customFormat="1" x14ac:dyDescent="0.2">
      <c r="B1136" s="139"/>
      <c r="C1136" s="139"/>
      <c r="D1136" s="139"/>
      <c r="E1136" s="139"/>
      <c r="F1136" s="139"/>
      <c r="G1136" s="139"/>
      <c r="H1136" s="139"/>
      <c r="I1136" s="139"/>
      <c r="J1136" s="139"/>
      <c r="K1136" s="139"/>
      <c r="L1136" s="139"/>
      <c r="M1136" s="139"/>
      <c r="N1136" s="139"/>
      <c r="O1136" s="139"/>
      <c r="P1136" s="139"/>
      <c r="Q1136" s="139"/>
      <c r="R1136" s="139"/>
      <c r="S1136" s="139"/>
      <c r="T1136" s="139"/>
      <c r="U1136" s="139"/>
      <c r="V1136" s="139"/>
      <c r="W1136" s="139"/>
      <c r="X1136" s="139"/>
      <c r="Y1136" s="139"/>
      <c r="Z1136" s="139"/>
      <c r="AA1136" s="139"/>
      <c r="AB1136" s="139"/>
      <c r="AC1136" s="139"/>
      <c r="AD1136" s="139"/>
      <c r="AE1136" s="139"/>
      <c r="AF1136" s="139"/>
      <c r="AG1136" s="139"/>
      <c r="AH1136" s="139"/>
      <c r="AI1136" s="139"/>
      <c r="AJ1136" s="139"/>
      <c r="AK1136" s="139"/>
      <c r="AL1136" s="139"/>
      <c r="AM1136" s="139"/>
      <c r="AN1136" s="139"/>
      <c r="AO1136" s="139"/>
      <c r="AP1136" s="139"/>
      <c r="AQ1136" s="139"/>
      <c r="AR1136" s="139"/>
      <c r="AS1136" s="139"/>
      <c r="AT1136" s="139"/>
      <c r="AU1136" s="139"/>
      <c r="AV1136" s="139"/>
      <c r="AW1136" s="139"/>
      <c r="AX1136" s="139"/>
      <c r="AY1136" s="139"/>
      <c r="AZ1136" s="139"/>
      <c r="BA1136" s="139"/>
      <c r="BB1136" s="139"/>
      <c r="BC1136" s="139"/>
      <c r="BD1136" s="139"/>
      <c r="BE1136" s="139"/>
      <c r="BF1136" s="139"/>
      <c r="BG1136" s="139"/>
      <c r="BH1136" s="139"/>
      <c r="BI1136" s="139"/>
      <c r="BJ1136" s="139"/>
      <c r="BK1136" s="139"/>
      <c r="BL1136" s="139"/>
      <c r="BM1136" s="139"/>
      <c r="BN1136" s="139"/>
      <c r="BO1136" s="139"/>
      <c r="BP1136" s="139"/>
      <c r="BQ1136" s="139"/>
      <c r="BR1136" s="139"/>
      <c r="BS1136" s="139"/>
      <c r="BT1136" s="139"/>
      <c r="BU1136" s="139"/>
      <c r="BV1136" s="139"/>
      <c r="BW1136" s="139"/>
      <c r="BX1136" s="139"/>
      <c r="BY1136" s="139"/>
      <c r="BZ1136" s="139"/>
      <c r="CA1136" s="139"/>
      <c r="CB1136" s="139"/>
      <c r="CC1136" s="139"/>
      <c r="CD1136" s="139"/>
    </row>
    <row r="1137" spans="2:82" s="143" customFormat="1" x14ac:dyDescent="0.2">
      <c r="B1137" s="139"/>
      <c r="C1137" s="139"/>
      <c r="D1137" s="139"/>
      <c r="E1137" s="139"/>
      <c r="F1137" s="139"/>
      <c r="G1137" s="139"/>
      <c r="H1137" s="139"/>
      <c r="I1137" s="139"/>
      <c r="J1137" s="139"/>
      <c r="K1137" s="139"/>
      <c r="L1137" s="139"/>
      <c r="M1137" s="139"/>
      <c r="N1137" s="139"/>
      <c r="O1137" s="139"/>
      <c r="P1137" s="139"/>
      <c r="Q1137" s="139"/>
      <c r="R1137" s="139"/>
      <c r="S1137" s="139"/>
      <c r="T1137" s="139"/>
      <c r="U1137" s="139"/>
      <c r="V1137" s="139"/>
      <c r="W1137" s="139"/>
      <c r="X1137" s="139"/>
      <c r="Y1137" s="139"/>
      <c r="Z1137" s="139"/>
      <c r="AA1137" s="139"/>
      <c r="AB1137" s="139"/>
      <c r="AC1137" s="139"/>
      <c r="AD1137" s="139"/>
      <c r="AE1137" s="139"/>
      <c r="AF1137" s="139"/>
      <c r="AG1137" s="139"/>
      <c r="AH1137" s="139"/>
      <c r="AI1137" s="139"/>
      <c r="AJ1137" s="139"/>
      <c r="AK1137" s="139"/>
      <c r="AL1137" s="139"/>
      <c r="AM1137" s="139"/>
      <c r="AN1137" s="139"/>
      <c r="AO1137" s="139"/>
      <c r="AP1137" s="139"/>
      <c r="AQ1137" s="139"/>
      <c r="AR1137" s="139"/>
      <c r="AS1137" s="139"/>
      <c r="AT1137" s="139"/>
      <c r="AU1137" s="139"/>
      <c r="AV1137" s="139"/>
      <c r="AW1137" s="139"/>
      <c r="AX1137" s="139"/>
      <c r="AY1137" s="139"/>
      <c r="AZ1137" s="139"/>
      <c r="BA1137" s="139"/>
      <c r="BB1137" s="139"/>
      <c r="BC1137" s="139"/>
      <c r="BD1137" s="139"/>
      <c r="BE1137" s="139"/>
      <c r="BF1137" s="139"/>
      <c r="BG1137" s="139"/>
      <c r="BH1137" s="139"/>
      <c r="BI1137" s="139"/>
      <c r="BJ1137" s="139"/>
      <c r="BK1137" s="139"/>
      <c r="BL1137" s="139"/>
      <c r="BM1137" s="139"/>
      <c r="BN1137" s="139"/>
      <c r="BO1137" s="139"/>
      <c r="BP1137" s="139"/>
      <c r="BQ1137" s="139"/>
      <c r="BR1137" s="139"/>
      <c r="BS1137" s="139"/>
      <c r="BT1137" s="139"/>
      <c r="BU1137" s="139"/>
      <c r="BV1137" s="139"/>
      <c r="BW1137" s="139"/>
      <c r="BX1137" s="139"/>
      <c r="BY1137" s="139"/>
      <c r="BZ1137" s="139"/>
      <c r="CA1137" s="139"/>
      <c r="CB1137" s="139"/>
      <c r="CC1137" s="139"/>
      <c r="CD1137" s="139"/>
    </row>
    <row r="1138" spans="2:82" s="143" customFormat="1" x14ac:dyDescent="0.2">
      <c r="B1138" s="139"/>
      <c r="C1138" s="139"/>
      <c r="D1138" s="139"/>
      <c r="E1138" s="139"/>
      <c r="F1138" s="139"/>
      <c r="G1138" s="139"/>
      <c r="H1138" s="139"/>
      <c r="I1138" s="139"/>
      <c r="J1138" s="139"/>
      <c r="K1138" s="139"/>
      <c r="L1138" s="139"/>
      <c r="M1138" s="139"/>
      <c r="N1138" s="139"/>
      <c r="O1138" s="139"/>
      <c r="P1138" s="139"/>
      <c r="Q1138" s="139"/>
      <c r="R1138" s="139"/>
      <c r="S1138" s="139"/>
      <c r="T1138" s="139"/>
      <c r="U1138" s="139"/>
      <c r="V1138" s="139"/>
      <c r="W1138" s="139"/>
      <c r="X1138" s="139"/>
      <c r="Y1138" s="139"/>
      <c r="Z1138" s="139"/>
      <c r="AA1138" s="139"/>
      <c r="AB1138" s="139"/>
      <c r="AC1138" s="139"/>
      <c r="AD1138" s="139"/>
      <c r="AE1138" s="139"/>
      <c r="AF1138" s="139"/>
      <c r="AG1138" s="139"/>
      <c r="AH1138" s="139"/>
      <c r="AI1138" s="139"/>
      <c r="AJ1138" s="139"/>
      <c r="AK1138" s="139"/>
      <c r="AL1138" s="139"/>
      <c r="AM1138" s="139"/>
      <c r="AN1138" s="139"/>
      <c r="AO1138" s="139"/>
      <c r="AP1138" s="139"/>
      <c r="AQ1138" s="139"/>
      <c r="AR1138" s="139"/>
      <c r="AS1138" s="139"/>
      <c r="AT1138" s="139"/>
      <c r="AU1138" s="139"/>
      <c r="AV1138" s="139"/>
      <c r="AW1138" s="139"/>
      <c r="AX1138" s="139"/>
      <c r="AY1138" s="139"/>
      <c r="AZ1138" s="139"/>
      <c r="BA1138" s="139"/>
      <c r="BB1138" s="139"/>
      <c r="BC1138" s="139"/>
      <c r="BD1138" s="139"/>
      <c r="BE1138" s="139"/>
      <c r="BF1138" s="139"/>
      <c r="BG1138" s="139"/>
      <c r="BH1138" s="139"/>
      <c r="BI1138" s="139"/>
      <c r="BJ1138" s="139"/>
      <c r="BK1138" s="139"/>
      <c r="BL1138" s="139"/>
      <c r="BM1138" s="139"/>
      <c r="BN1138" s="139"/>
      <c r="BO1138" s="139"/>
      <c r="BP1138" s="139"/>
      <c r="BQ1138" s="139"/>
      <c r="BR1138" s="139"/>
      <c r="BS1138" s="139"/>
      <c r="BT1138" s="139"/>
      <c r="BU1138" s="139"/>
      <c r="BV1138" s="139"/>
      <c r="BW1138" s="139"/>
      <c r="BX1138" s="139"/>
      <c r="BY1138" s="139"/>
      <c r="BZ1138" s="139"/>
      <c r="CA1138" s="139"/>
      <c r="CB1138" s="139"/>
      <c r="CC1138" s="139"/>
      <c r="CD1138" s="139"/>
    </row>
    <row r="1139" spans="2:82" s="143" customFormat="1" x14ac:dyDescent="0.2">
      <c r="B1139" s="139"/>
      <c r="C1139" s="139"/>
      <c r="D1139" s="139"/>
      <c r="E1139" s="139"/>
      <c r="F1139" s="139"/>
      <c r="G1139" s="139"/>
      <c r="H1139" s="139"/>
      <c r="I1139" s="139"/>
      <c r="J1139" s="139"/>
      <c r="K1139" s="139"/>
      <c r="L1139" s="139"/>
      <c r="M1139" s="139"/>
      <c r="N1139" s="139"/>
      <c r="O1139" s="139"/>
      <c r="P1139" s="139"/>
      <c r="Q1139" s="139"/>
      <c r="R1139" s="139"/>
      <c r="S1139" s="139"/>
      <c r="T1139" s="139"/>
      <c r="U1139" s="139"/>
      <c r="V1139" s="139"/>
      <c r="W1139" s="139"/>
      <c r="X1139" s="139"/>
      <c r="Y1139" s="139"/>
      <c r="Z1139" s="139"/>
      <c r="AA1139" s="139"/>
      <c r="AB1139" s="139"/>
      <c r="AC1139" s="139"/>
      <c r="AD1139" s="139"/>
      <c r="AE1139" s="139"/>
      <c r="AF1139" s="139"/>
      <c r="AG1139" s="139"/>
      <c r="AH1139" s="139"/>
      <c r="AI1139" s="139"/>
      <c r="AJ1139" s="139"/>
      <c r="AK1139" s="139"/>
      <c r="AL1139" s="139"/>
      <c r="AM1139" s="139"/>
      <c r="AN1139" s="139"/>
      <c r="AO1139" s="139"/>
      <c r="AP1139" s="139"/>
      <c r="AQ1139" s="139"/>
      <c r="AR1139" s="139"/>
      <c r="AS1139" s="139"/>
      <c r="AT1139" s="139"/>
      <c r="AU1139" s="139"/>
      <c r="AV1139" s="139"/>
      <c r="AW1139" s="139"/>
      <c r="AX1139" s="139"/>
      <c r="AY1139" s="139"/>
      <c r="AZ1139" s="139"/>
      <c r="BA1139" s="139"/>
      <c r="BB1139" s="139"/>
      <c r="BC1139" s="139"/>
      <c r="BD1139" s="139"/>
      <c r="BE1139" s="139"/>
      <c r="BF1139" s="139"/>
      <c r="BG1139" s="139"/>
      <c r="BH1139" s="139"/>
      <c r="BI1139" s="139"/>
      <c r="BJ1139" s="139"/>
      <c r="BK1139" s="139"/>
      <c r="BL1139" s="139"/>
      <c r="BM1139" s="139"/>
      <c r="BN1139" s="139"/>
      <c r="BO1139" s="139"/>
      <c r="BP1139" s="139"/>
      <c r="BQ1139" s="139"/>
      <c r="BR1139" s="139"/>
      <c r="BS1139" s="139"/>
      <c r="BT1139" s="139"/>
      <c r="BU1139" s="139"/>
      <c r="BV1139" s="139"/>
      <c r="BW1139" s="139"/>
      <c r="BX1139" s="139"/>
      <c r="BY1139" s="139"/>
      <c r="BZ1139" s="139"/>
      <c r="CA1139" s="139"/>
      <c r="CB1139" s="139"/>
      <c r="CC1139" s="139"/>
      <c r="CD1139" s="139"/>
    </row>
    <row r="1140" spans="2:82" s="143" customFormat="1" x14ac:dyDescent="0.2">
      <c r="B1140" s="139"/>
      <c r="C1140" s="139"/>
      <c r="D1140" s="139"/>
      <c r="E1140" s="139"/>
      <c r="F1140" s="139"/>
      <c r="G1140" s="139"/>
      <c r="H1140" s="139"/>
      <c r="I1140" s="139"/>
      <c r="J1140" s="139"/>
      <c r="K1140" s="139"/>
      <c r="L1140" s="139"/>
      <c r="M1140" s="139"/>
      <c r="N1140" s="139"/>
      <c r="O1140" s="139"/>
      <c r="P1140" s="139"/>
      <c r="Q1140" s="139"/>
      <c r="R1140" s="139"/>
      <c r="S1140" s="139"/>
      <c r="T1140" s="139"/>
      <c r="U1140" s="139"/>
      <c r="V1140" s="139"/>
      <c r="W1140" s="139"/>
      <c r="X1140" s="139"/>
      <c r="Y1140" s="139"/>
      <c r="Z1140" s="139"/>
      <c r="AA1140" s="139"/>
      <c r="AB1140" s="139"/>
      <c r="AC1140" s="139"/>
      <c r="AD1140" s="139"/>
      <c r="AE1140" s="139"/>
      <c r="AF1140" s="139"/>
      <c r="AG1140" s="139"/>
      <c r="AH1140" s="139"/>
      <c r="AI1140" s="139"/>
      <c r="AJ1140" s="139"/>
      <c r="AK1140" s="139"/>
      <c r="AL1140" s="139"/>
      <c r="AM1140" s="139"/>
      <c r="AN1140" s="139"/>
      <c r="AO1140" s="139"/>
      <c r="AP1140" s="139"/>
      <c r="AQ1140" s="139"/>
      <c r="AR1140" s="139"/>
      <c r="AS1140" s="139"/>
      <c r="AT1140" s="139"/>
      <c r="AU1140" s="139"/>
      <c r="AV1140" s="139"/>
      <c r="AW1140" s="139"/>
      <c r="AX1140" s="139"/>
      <c r="AY1140" s="139"/>
      <c r="AZ1140" s="139"/>
      <c r="BA1140" s="139"/>
      <c r="BB1140" s="139"/>
      <c r="BC1140" s="139"/>
      <c r="BD1140" s="139"/>
      <c r="BE1140" s="139"/>
      <c r="BF1140" s="139"/>
      <c r="BG1140" s="139"/>
      <c r="BH1140" s="139"/>
      <c r="BI1140" s="139"/>
      <c r="BJ1140" s="139"/>
      <c r="BK1140" s="139"/>
      <c r="BL1140" s="139"/>
      <c r="BM1140" s="139"/>
      <c r="BN1140" s="139"/>
      <c r="BO1140" s="139"/>
      <c r="BP1140" s="139"/>
      <c r="BQ1140" s="139"/>
      <c r="BR1140" s="139"/>
      <c r="BS1140" s="139"/>
      <c r="BT1140" s="139"/>
      <c r="BU1140" s="139"/>
      <c r="BV1140" s="139"/>
      <c r="BW1140" s="139"/>
      <c r="BX1140" s="139"/>
      <c r="BY1140" s="139"/>
      <c r="BZ1140" s="139"/>
      <c r="CA1140" s="139"/>
      <c r="CB1140" s="139"/>
      <c r="CC1140" s="139"/>
      <c r="CD1140" s="139"/>
    </row>
    <row r="1141" spans="2:82" s="143" customFormat="1" x14ac:dyDescent="0.2">
      <c r="B1141" s="139"/>
      <c r="C1141" s="139"/>
      <c r="D1141" s="139"/>
      <c r="E1141" s="139"/>
      <c r="F1141" s="139"/>
      <c r="G1141" s="139"/>
      <c r="H1141" s="139"/>
      <c r="I1141" s="139"/>
      <c r="J1141" s="139"/>
      <c r="K1141" s="139"/>
      <c r="L1141" s="139"/>
      <c r="M1141" s="139"/>
      <c r="N1141" s="139"/>
      <c r="O1141" s="139"/>
      <c r="P1141" s="139"/>
      <c r="Q1141" s="139"/>
      <c r="R1141" s="139"/>
      <c r="S1141" s="139"/>
      <c r="T1141" s="139"/>
      <c r="U1141" s="139"/>
      <c r="V1141" s="139"/>
      <c r="W1141" s="139"/>
      <c r="X1141" s="139"/>
      <c r="Y1141" s="139"/>
      <c r="Z1141" s="139"/>
      <c r="AA1141" s="139"/>
      <c r="AB1141" s="139"/>
      <c r="AC1141" s="139"/>
      <c r="AD1141" s="139"/>
      <c r="AE1141" s="139"/>
      <c r="AF1141" s="139"/>
      <c r="AG1141" s="139"/>
      <c r="AH1141" s="139"/>
      <c r="AI1141" s="139"/>
      <c r="AJ1141" s="139"/>
      <c r="AK1141" s="139"/>
      <c r="AL1141" s="139"/>
      <c r="AM1141" s="139"/>
      <c r="AN1141" s="139"/>
      <c r="AO1141" s="139"/>
      <c r="AP1141" s="139"/>
      <c r="AQ1141" s="139"/>
      <c r="AR1141" s="139"/>
      <c r="AS1141" s="139"/>
      <c r="AT1141" s="139"/>
      <c r="AU1141" s="139"/>
      <c r="AV1141" s="139"/>
      <c r="AW1141" s="139"/>
      <c r="AX1141" s="139"/>
      <c r="AY1141" s="139"/>
      <c r="AZ1141" s="139"/>
      <c r="BA1141" s="139"/>
      <c r="BB1141" s="139"/>
      <c r="BC1141" s="139"/>
      <c r="BD1141" s="139"/>
      <c r="BE1141" s="139"/>
      <c r="BF1141" s="139"/>
      <c r="BG1141" s="139"/>
      <c r="BH1141" s="139"/>
      <c r="BI1141" s="139"/>
      <c r="BJ1141" s="139"/>
      <c r="BK1141" s="139"/>
      <c r="BL1141" s="139"/>
      <c r="BM1141" s="139"/>
      <c r="BN1141" s="139"/>
      <c r="BO1141" s="139"/>
      <c r="BP1141" s="139"/>
      <c r="BQ1141" s="139"/>
      <c r="BR1141" s="139"/>
      <c r="BS1141" s="139"/>
      <c r="BT1141" s="139"/>
      <c r="BU1141" s="139"/>
      <c r="BV1141" s="139"/>
      <c r="BW1141" s="139"/>
      <c r="BX1141" s="139"/>
      <c r="BY1141" s="139"/>
      <c r="BZ1141" s="139"/>
      <c r="CA1141" s="139"/>
      <c r="CB1141" s="139"/>
      <c r="CC1141" s="139"/>
      <c r="CD1141" s="139"/>
    </row>
    <row r="1142" spans="2:82" s="143" customFormat="1" x14ac:dyDescent="0.2">
      <c r="B1142" s="139"/>
      <c r="C1142" s="139"/>
      <c r="D1142" s="139"/>
      <c r="E1142" s="139"/>
      <c r="F1142" s="139"/>
      <c r="G1142" s="139"/>
      <c r="H1142" s="139"/>
      <c r="I1142" s="139"/>
      <c r="J1142" s="139"/>
      <c r="K1142" s="139"/>
      <c r="L1142" s="139"/>
      <c r="M1142" s="139"/>
      <c r="N1142" s="139"/>
      <c r="O1142" s="139"/>
      <c r="P1142" s="139"/>
      <c r="Q1142" s="139"/>
      <c r="R1142" s="139"/>
      <c r="S1142" s="139"/>
      <c r="T1142" s="139"/>
      <c r="U1142" s="139"/>
      <c r="V1142" s="139"/>
      <c r="W1142" s="139"/>
      <c r="X1142" s="139"/>
      <c r="Y1142" s="139"/>
      <c r="Z1142" s="139"/>
      <c r="AA1142" s="139"/>
      <c r="AB1142" s="139"/>
      <c r="AC1142" s="139"/>
      <c r="AD1142" s="139"/>
      <c r="AE1142" s="139"/>
      <c r="AF1142" s="139"/>
      <c r="AG1142" s="139"/>
      <c r="AH1142" s="139"/>
      <c r="AI1142" s="139"/>
      <c r="AJ1142" s="139"/>
      <c r="AK1142" s="139"/>
      <c r="AL1142" s="139"/>
      <c r="AM1142" s="139"/>
      <c r="AN1142" s="139"/>
      <c r="AO1142" s="139"/>
      <c r="AP1142" s="139"/>
      <c r="AQ1142" s="139"/>
      <c r="AR1142" s="139"/>
      <c r="AS1142" s="139"/>
      <c r="AT1142" s="139"/>
      <c r="AU1142" s="139"/>
      <c r="AV1142" s="139"/>
      <c r="AW1142" s="139"/>
      <c r="AX1142" s="139"/>
      <c r="AY1142" s="139"/>
      <c r="AZ1142" s="139"/>
      <c r="BA1142" s="139"/>
      <c r="BB1142" s="139"/>
      <c r="BC1142" s="139"/>
      <c r="BD1142" s="139"/>
      <c r="BE1142" s="139"/>
      <c r="BF1142" s="139"/>
      <c r="BG1142" s="139"/>
      <c r="BH1142" s="139"/>
      <c r="BI1142" s="139"/>
      <c r="BJ1142" s="139"/>
      <c r="BK1142" s="139"/>
      <c r="BL1142" s="139"/>
      <c r="BM1142" s="139"/>
      <c r="BN1142" s="139"/>
      <c r="BO1142" s="139"/>
      <c r="BP1142" s="139"/>
      <c r="BQ1142" s="139"/>
      <c r="BR1142" s="139"/>
      <c r="BS1142" s="139"/>
      <c r="BT1142" s="139"/>
      <c r="BU1142" s="139"/>
      <c r="BV1142" s="139"/>
      <c r="BW1142" s="139"/>
      <c r="BX1142" s="139"/>
      <c r="BY1142" s="139"/>
      <c r="BZ1142" s="139"/>
      <c r="CA1142" s="139"/>
      <c r="CB1142" s="139"/>
      <c r="CC1142" s="139"/>
      <c r="CD1142" s="139"/>
    </row>
    <row r="1143" spans="2:82" s="143" customFormat="1" x14ac:dyDescent="0.2">
      <c r="B1143" s="139"/>
      <c r="C1143" s="139"/>
      <c r="D1143" s="139"/>
      <c r="E1143" s="139"/>
      <c r="F1143" s="139"/>
      <c r="G1143" s="139"/>
      <c r="H1143" s="139"/>
      <c r="I1143" s="139"/>
      <c r="J1143" s="139"/>
      <c r="K1143" s="139"/>
      <c r="L1143" s="139"/>
      <c r="M1143" s="139"/>
      <c r="N1143" s="139"/>
      <c r="O1143" s="139"/>
      <c r="P1143" s="139"/>
      <c r="Q1143" s="139"/>
      <c r="R1143" s="139"/>
      <c r="S1143" s="139"/>
      <c r="T1143" s="139"/>
      <c r="U1143" s="139"/>
      <c r="V1143" s="139"/>
      <c r="W1143" s="139"/>
      <c r="X1143" s="139"/>
      <c r="Y1143" s="139"/>
      <c r="Z1143" s="139"/>
      <c r="AA1143" s="139"/>
      <c r="AB1143" s="139"/>
      <c r="AC1143" s="139"/>
      <c r="AD1143" s="139"/>
      <c r="AE1143" s="139"/>
      <c r="AF1143" s="139"/>
      <c r="AG1143" s="139"/>
      <c r="AH1143" s="139"/>
      <c r="AI1143" s="139"/>
      <c r="AJ1143" s="139"/>
      <c r="AK1143" s="139"/>
      <c r="AL1143" s="139"/>
      <c r="AM1143" s="139"/>
      <c r="AN1143" s="139"/>
      <c r="AO1143" s="139"/>
      <c r="AP1143" s="139"/>
      <c r="AQ1143" s="139"/>
      <c r="AR1143" s="139"/>
      <c r="AS1143" s="139"/>
      <c r="AT1143" s="139"/>
      <c r="AU1143" s="139"/>
      <c r="AV1143" s="139"/>
      <c r="AW1143" s="139"/>
      <c r="AX1143" s="139"/>
      <c r="AY1143" s="139"/>
      <c r="AZ1143" s="139"/>
      <c r="BA1143" s="139"/>
      <c r="BB1143" s="139"/>
      <c r="BC1143" s="139"/>
      <c r="BD1143" s="139"/>
      <c r="BE1143" s="139"/>
      <c r="BF1143" s="139"/>
      <c r="BG1143" s="139"/>
      <c r="BH1143" s="139"/>
      <c r="BI1143" s="139"/>
      <c r="BJ1143" s="139"/>
      <c r="BK1143" s="139"/>
      <c r="BL1143" s="139"/>
      <c r="BM1143" s="139"/>
      <c r="BN1143" s="139"/>
      <c r="BO1143" s="139"/>
      <c r="BP1143" s="139"/>
      <c r="BQ1143" s="139"/>
      <c r="BR1143" s="139"/>
      <c r="BS1143" s="139"/>
      <c r="BT1143" s="139"/>
      <c r="BU1143" s="139"/>
      <c r="BV1143" s="139"/>
      <c r="BW1143" s="139"/>
      <c r="BX1143" s="139"/>
      <c r="BY1143" s="139"/>
      <c r="BZ1143" s="139"/>
      <c r="CA1143" s="139"/>
      <c r="CB1143" s="139"/>
      <c r="CC1143" s="139"/>
      <c r="CD1143" s="139"/>
    </row>
    <row r="1144" spans="2:82" s="143" customFormat="1" x14ac:dyDescent="0.2">
      <c r="B1144" s="139"/>
      <c r="C1144" s="139"/>
      <c r="D1144" s="139"/>
      <c r="E1144" s="139"/>
      <c r="F1144" s="139"/>
      <c r="G1144" s="139"/>
      <c r="H1144" s="139"/>
      <c r="I1144" s="139"/>
      <c r="J1144" s="139"/>
      <c r="K1144" s="139"/>
      <c r="L1144" s="139"/>
      <c r="M1144" s="139"/>
      <c r="N1144" s="139"/>
      <c r="O1144" s="139"/>
      <c r="P1144" s="139"/>
      <c r="Q1144" s="139"/>
      <c r="R1144" s="139"/>
      <c r="S1144" s="139"/>
      <c r="T1144" s="139"/>
      <c r="U1144" s="139"/>
      <c r="V1144" s="139"/>
      <c r="W1144" s="139"/>
      <c r="X1144" s="139"/>
      <c r="Y1144" s="139"/>
      <c r="Z1144" s="139"/>
      <c r="AA1144" s="139"/>
      <c r="AB1144" s="139"/>
      <c r="AC1144" s="139"/>
      <c r="AD1144" s="139"/>
      <c r="AE1144" s="139"/>
      <c r="AF1144" s="139"/>
      <c r="AG1144" s="139"/>
      <c r="AH1144" s="139"/>
      <c r="AI1144" s="139"/>
      <c r="AJ1144" s="139"/>
      <c r="AK1144" s="139"/>
      <c r="AL1144" s="139"/>
      <c r="AM1144" s="139"/>
      <c r="AN1144" s="139"/>
      <c r="AO1144" s="139"/>
      <c r="AP1144" s="139"/>
      <c r="AQ1144" s="139"/>
      <c r="AR1144" s="139"/>
      <c r="AS1144" s="139"/>
      <c r="AT1144" s="139"/>
      <c r="AU1144" s="139"/>
      <c r="AV1144" s="139"/>
      <c r="AW1144" s="139"/>
      <c r="AX1144" s="139"/>
      <c r="AY1144" s="139"/>
      <c r="AZ1144" s="139"/>
      <c r="BA1144" s="139"/>
      <c r="BB1144" s="139"/>
      <c r="BC1144" s="139"/>
      <c r="BD1144" s="139"/>
      <c r="BE1144" s="139"/>
      <c r="BF1144" s="139"/>
      <c r="BG1144" s="139"/>
      <c r="BH1144" s="139"/>
      <c r="BI1144" s="139"/>
      <c r="BJ1144" s="139"/>
      <c r="BK1144" s="139"/>
      <c r="BL1144" s="139"/>
      <c r="BM1144" s="139"/>
      <c r="BN1144" s="139"/>
      <c r="BO1144" s="139"/>
      <c r="BP1144" s="139"/>
      <c r="BQ1144" s="139"/>
      <c r="BR1144" s="139"/>
      <c r="BS1144" s="139"/>
      <c r="BT1144" s="139"/>
      <c r="BU1144" s="139"/>
      <c r="BV1144" s="139"/>
      <c r="BW1144" s="139"/>
      <c r="BX1144" s="139"/>
      <c r="BY1144" s="139"/>
      <c r="BZ1144" s="139"/>
      <c r="CA1144" s="139"/>
      <c r="CB1144" s="139"/>
      <c r="CC1144" s="139"/>
      <c r="CD1144" s="139"/>
    </row>
    <row r="1145" spans="2:82" s="143" customFormat="1" x14ac:dyDescent="0.2">
      <c r="B1145" s="139"/>
      <c r="C1145" s="139"/>
      <c r="D1145" s="139"/>
      <c r="E1145" s="139"/>
      <c r="F1145" s="139"/>
      <c r="G1145" s="139"/>
      <c r="H1145" s="139"/>
      <c r="I1145" s="139"/>
      <c r="J1145" s="139"/>
      <c r="K1145" s="139"/>
      <c r="L1145" s="139"/>
      <c r="M1145" s="139"/>
      <c r="N1145" s="139"/>
      <c r="O1145" s="139"/>
      <c r="P1145" s="139"/>
      <c r="Q1145" s="139"/>
      <c r="R1145" s="139"/>
      <c r="S1145" s="139"/>
      <c r="T1145" s="139"/>
      <c r="U1145" s="139"/>
      <c r="V1145" s="139"/>
      <c r="W1145" s="139"/>
      <c r="X1145" s="139"/>
      <c r="Y1145" s="139"/>
      <c r="Z1145" s="139"/>
      <c r="AA1145" s="139"/>
      <c r="AB1145" s="139"/>
      <c r="AC1145" s="139"/>
      <c r="AD1145" s="139"/>
      <c r="AE1145" s="139"/>
      <c r="AF1145" s="139"/>
      <c r="AG1145" s="139"/>
      <c r="AH1145" s="139"/>
      <c r="AI1145" s="139"/>
      <c r="AJ1145" s="139"/>
      <c r="AK1145" s="139"/>
      <c r="AL1145" s="139"/>
      <c r="AM1145" s="139"/>
      <c r="AN1145" s="139"/>
      <c r="AO1145" s="139"/>
      <c r="AP1145" s="139"/>
      <c r="AQ1145" s="139"/>
      <c r="AR1145" s="139"/>
      <c r="AS1145" s="139"/>
      <c r="AT1145" s="139"/>
      <c r="AU1145" s="139"/>
      <c r="AV1145" s="139"/>
      <c r="AW1145" s="139"/>
      <c r="AX1145" s="139"/>
      <c r="AY1145" s="139"/>
      <c r="AZ1145" s="139"/>
      <c r="BA1145" s="139"/>
      <c r="BB1145" s="139"/>
      <c r="BC1145" s="139"/>
      <c r="BD1145" s="139"/>
      <c r="BE1145" s="139"/>
      <c r="BF1145" s="139"/>
      <c r="BG1145" s="139"/>
      <c r="BH1145" s="139"/>
      <c r="BI1145" s="139"/>
      <c r="BJ1145" s="139"/>
      <c r="BK1145" s="139"/>
      <c r="BL1145" s="139"/>
      <c r="BM1145" s="139"/>
      <c r="BN1145" s="139"/>
      <c r="BO1145" s="139"/>
      <c r="BP1145" s="139"/>
      <c r="BQ1145" s="139"/>
      <c r="BR1145" s="139"/>
      <c r="BS1145" s="139"/>
      <c r="BT1145" s="139"/>
      <c r="BU1145" s="139"/>
      <c r="BV1145" s="139"/>
      <c r="BW1145" s="139"/>
      <c r="BX1145" s="139"/>
      <c r="BY1145" s="139"/>
      <c r="BZ1145" s="139"/>
      <c r="CA1145" s="139"/>
      <c r="CB1145" s="139"/>
      <c r="CC1145" s="139"/>
      <c r="CD1145" s="139"/>
    </row>
    <row r="1146" spans="2:82" s="143" customFormat="1" x14ac:dyDescent="0.2">
      <c r="B1146" s="139"/>
      <c r="C1146" s="139"/>
      <c r="D1146" s="139"/>
      <c r="E1146" s="139"/>
      <c r="F1146" s="139"/>
      <c r="G1146" s="139"/>
      <c r="H1146" s="139"/>
      <c r="I1146" s="139"/>
      <c r="J1146" s="139"/>
      <c r="K1146" s="139"/>
      <c r="L1146" s="139"/>
      <c r="M1146" s="139"/>
      <c r="N1146" s="139"/>
      <c r="O1146" s="139"/>
      <c r="P1146" s="139"/>
      <c r="Q1146" s="139"/>
      <c r="R1146" s="139"/>
      <c r="S1146" s="139"/>
      <c r="T1146" s="139"/>
      <c r="U1146" s="139"/>
      <c r="V1146" s="139"/>
      <c r="W1146" s="139"/>
      <c r="X1146" s="139"/>
      <c r="Y1146" s="139"/>
      <c r="Z1146" s="139"/>
      <c r="AA1146" s="139"/>
      <c r="AB1146" s="139"/>
      <c r="AC1146" s="139"/>
      <c r="AD1146" s="139"/>
      <c r="AE1146" s="139"/>
      <c r="AF1146" s="139"/>
      <c r="AG1146" s="139"/>
      <c r="AH1146" s="139"/>
      <c r="AI1146" s="139"/>
      <c r="AJ1146" s="139"/>
      <c r="AK1146" s="139"/>
      <c r="AL1146" s="139"/>
      <c r="AM1146" s="139"/>
      <c r="AN1146" s="139"/>
      <c r="AO1146" s="139"/>
      <c r="AP1146" s="139"/>
      <c r="AQ1146" s="139"/>
      <c r="AR1146" s="139"/>
      <c r="AS1146" s="139"/>
      <c r="AT1146" s="139"/>
      <c r="AU1146" s="139"/>
      <c r="AV1146" s="139"/>
      <c r="AW1146" s="139"/>
      <c r="AX1146" s="139"/>
      <c r="AY1146" s="139"/>
      <c r="AZ1146" s="139"/>
      <c r="BA1146" s="139"/>
      <c r="BB1146" s="139"/>
      <c r="BC1146" s="139"/>
      <c r="BD1146" s="139"/>
      <c r="BE1146" s="139"/>
      <c r="BF1146" s="139"/>
      <c r="BG1146" s="139"/>
      <c r="BH1146" s="139"/>
      <c r="BI1146" s="139"/>
      <c r="BJ1146" s="139"/>
      <c r="BK1146" s="139"/>
      <c r="BL1146" s="139"/>
      <c r="BM1146" s="139"/>
      <c r="BN1146" s="139"/>
      <c r="BO1146" s="139"/>
      <c r="BP1146" s="139"/>
      <c r="BQ1146" s="139"/>
      <c r="BR1146" s="139"/>
      <c r="BS1146" s="139"/>
      <c r="BT1146" s="139"/>
      <c r="BU1146" s="139"/>
      <c r="BV1146" s="139"/>
      <c r="BW1146" s="139"/>
      <c r="BX1146" s="139"/>
      <c r="BY1146" s="139"/>
      <c r="BZ1146" s="139"/>
      <c r="CA1146" s="139"/>
      <c r="CB1146" s="139"/>
      <c r="CC1146" s="139"/>
      <c r="CD1146" s="139"/>
    </row>
    <row r="1147" spans="2:82" s="143" customFormat="1" x14ac:dyDescent="0.2">
      <c r="B1147" s="139"/>
      <c r="C1147" s="139"/>
      <c r="D1147" s="139"/>
      <c r="E1147" s="139"/>
      <c r="F1147" s="139"/>
      <c r="G1147" s="139"/>
      <c r="H1147" s="139"/>
      <c r="I1147" s="139"/>
      <c r="J1147" s="139"/>
      <c r="K1147" s="139"/>
      <c r="L1147" s="139"/>
      <c r="M1147" s="139"/>
      <c r="N1147" s="139"/>
      <c r="O1147" s="139"/>
      <c r="P1147" s="139"/>
      <c r="Q1147" s="139"/>
      <c r="R1147" s="139"/>
      <c r="S1147" s="139"/>
      <c r="T1147" s="139"/>
      <c r="U1147" s="139"/>
      <c r="V1147" s="139"/>
      <c r="W1147" s="139"/>
      <c r="X1147" s="139"/>
      <c r="Y1147" s="139"/>
      <c r="Z1147" s="139"/>
      <c r="AA1147" s="139"/>
      <c r="AB1147" s="139"/>
      <c r="AC1147" s="139"/>
      <c r="AD1147" s="139"/>
      <c r="AE1147" s="139"/>
      <c r="AF1147" s="139"/>
      <c r="AG1147" s="139"/>
      <c r="AH1147" s="139"/>
      <c r="AI1147" s="139"/>
      <c r="AJ1147" s="139"/>
      <c r="AK1147" s="139"/>
      <c r="AL1147" s="139"/>
      <c r="AM1147" s="139"/>
      <c r="AN1147" s="139"/>
      <c r="AO1147" s="139"/>
      <c r="AP1147" s="139"/>
      <c r="AQ1147" s="139"/>
      <c r="AR1147" s="139"/>
      <c r="AS1147" s="139"/>
      <c r="AT1147" s="139"/>
      <c r="AU1147" s="139"/>
      <c r="AV1147" s="139"/>
      <c r="AW1147" s="139"/>
      <c r="AX1147" s="139"/>
      <c r="AY1147" s="139"/>
      <c r="AZ1147" s="139"/>
      <c r="BA1147" s="139"/>
      <c r="BB1147" s="139"/>
      <c r="BC1147" s="139"/>
      <c r="BD1147" s="139"/>
      <c r="BE1147" s="139"/>
      <c r="BF1147" s="139"/>
      <c r="BG1147" s="139"/>
      <c r="BH1147" s="139"/>
      <c r="BI1147" s="139"/>
      <c r="BJ1147" s="139"/>
      <c r="BK1147" s="139"/>
      <c r="BL1147" s="139"/>
      <c r="BM1147" s="139"/>
      <c r="BN1147" s="139"/>
      <c r="BO1147" s="139"/>
      <c r="BP1147" s="139"/>
      <c r="BQ1147" s="139"/>
      <c r="BR1147" s="139"/>
      <c r="BS1147" s="139"/>
      <c r="BT1147" s="139"/>
      <c r="BU1147" s="139"/>
      <c r="BV1147" s="139"/>
      <c r="BW1147" s="139"/>
      <c r="BX1147" s="139"/>
      <c r="BY1147" s="139"/>
      <c r="BZ1147" s="139"/>
      <c r="CA1147" s="139"/>
      <c r="CB1147" s="139"/>
      <c r="CC1147" s="139"/>
      <c r="CD1147" s="139"/>
    </row>
    <row r="1148" spans="2:82" s="143" customFormat="1" x14ac:dyDescent="0.2">
      <c r="B1148" s="139"/>
      <c r="C1148" s="139"/>
      <c r="D1148" s="139"/>
      <c r="E1148" s="139"/>
      <c r="F1148" s="139"/>
      <c r="G1148" s="139"/>
      <c r="H1148" s="139"/>
      <c r="I1148" s="139"/>
      <c r="J1148" s="139"/>
      <c r="K1148" s="139"/>
      <c r="L1148" s="139"/>
      <c r="M1148" s="139"/>
      <c r="N1148" s="139"/>
      <c r="O1148" s="139"/>
      <c r="P1148" s="139"/>
      <c r="Q1148" s="139"/>
      <c r="R1148" s="139"/>
      <c r="S1148" s="139"/>
      <c r="T1148" s="139"/>
      <c r="U1148" s="139"/>
      <c r="V1148" s="139"/>
      <c r="W1148" s="139"/>
      <c r="X1148" s="139"/>
      <c r="Y1148" s="139"/>
      <c r="Z1148" s="139"/>
      <c r="AA1148" s="139"/>
      <c r="AB1148" s="139"/>
      <c r="AC1148" s="139"/>
      <c r="AD1148" s="139"/>
      <c r="AE1148" s="139"/>
      <c r="AF1148" s="139"/>
      <c r="AG1148" s="139"/>
      <c r="AH1148" s="139"/>
      <c r="AI1148" s="139"/>
      <c r="AJ1148" s="139"/>
      <c r="AK1148" s="139"/>
      <c r="AL1148" s="139"/>
      <c r="AM1148" s="139"/>
      <c r="AN1148" s="139"/>
      <c r="AO1148" s="139"/>
      <c r="AP1148" s="139"/>
      <c r="AQ1148" s="139"/>
      <c r="AR1148" s="139"/>
      <c r="AS1148" s="139"/>
      <c r="AT1148" s="139"/>
      <c r="AU1148" s="139"/>
      <c r="AV1148" s="139"/>
      <c r="AW1148" s="139"/>
      <c r="AX1148" s="139"/>
      <c r="AY1148" s="139"/>
      <c r="AZ1148" s="139"/>
      <c r="BA1148" s="139"/>
      <c r="BB1148" s="139"/>
      <c r="BC1148" s="139"/>
      <c r="BD1148" s="139"/>
      <c r="BE1148" s="139"/>
      <c r="BF1148" s="139"/>
      <c r="BG1148" s="139"/>
      <c r="BH1148" s="139"/>
      <c r="BI1148" s="139"/>
      <c r="BJ1148" s="139"/>
      <c r="BK1148" s="139"/>
      <c r="BL1148" s="139"/>
      <c r="BM1148" s="139"/>
      <c r="BN1148" s="139"/>
      <c r="BO1148" s="139"/>
      <c r="BP1148" s="139"/>
      <c r="BQ1148" s="139"/>
      <c r="BR1148" s="139"/>
      <c r="BS1148" s="139"/>
      <c r="BT1148" s="139"/>
      <c r="BU1148" s="139"/>
      <c r="BV1148" s="139"/>
      <c r="BW1148" s="139"/>
      <c r="BX1148" s="139"/>
      <c r="BY1148" s="139"/>
      <c r="BZ1148" s="139"/>
      <c r="CA1148" s="139"/>
      <c r="CB1148" s="139"/>
      <c r="CC1148" s="139"/>
      <c r="CD1148" s="139"/>
    </row>
    <row r="1149" spans="2:82" s="143" customFormat="1" x14ac:dyDescent="0.2">
      <c r="B1149" s="139"/>
      <c r="C1149" s="139"/>
      <c r="D1149" s="139"/>
      <c r="E1149" s="139"/>
      <c r="F1149" s="139"/>
      <c r="G1149" s="139"/>
      <c r="H1149" s="139"/>
      <c r="I1149" s="139"/>
      <c r="J1149" s="139"/>
      <c r="K1149" s="139"/>
      <c r="L1149" s="139"/>
      <c r="M1149" s="139"/>
      <c r="N1149" s="139"/>
      <c r="O1149" s="139"/>
      <c r="P1149" s="139"/>
      <c r="Q1149" s="139"/>
      <c r="R1149" s="139"/>
      <c r="S1149" s="139"/>
      <c r="T1149" s="139"/>
      <c r="U1149" s="139"/>
      <c r="V1149" s="139"/>
      <c r="W1149" s="139"/>
      <c r="X1149" s="139"/>
      <c r="Y1149" s="139"/>
      <c r="Z1149" s="139"/>
      <c r="AA1149" s="139"/>
      <c r="AB1149" s="139"/>
      <c r="AC1149" s="139"/>
      <c r="AD1149" s="139"/>
      <c r="AE1149" s="139"/>
      <c r="AF1149" s="139"/>
      <c r="AG1149" s="139"/>
      <c r="AH1149" s="139"/>
      <c r="AI1149" s="139"/>
      <c r="AJ1149" s="139"/>
      <c r="AK1149" s="139"/>
      <c r="AL1149" s="139"/>
      <c r="AM1149" s="139"/>
      <c r="AN1149" s="139"/>
      <c r="AO1149" s="139"/>
      <c r="AP1149" s="139"/>
      <c r="AQ1149" s="139"/>
      <c r="AR1149" s="139"/>
      <c r="AS1149" s="139"/>
      <c r="AT1149" s="139"/>
      <c r="AU1149" s="139"/>
      <c r="AV1149" s="139"/>
      <c r="AW1149" s="139"/>
      <c r="AX1149" s="139"/>
      <c r="AY1149" s="139"/>
      <c r="AZ1149" s="139"/>
      <c r="BA1149" s="139"/>
      <c r="BB1149" s="139"/>
      <c r="BC1149" s="139"/>
      <c r="BD1149" s="139"/>
      <c r="BE1149" s="139"/>
      <c r="BF1149" s="139"/>
      <c r="BG1149" s="139"/>
      <c r="BH1149" s="139"/>
      <c r="BI1149" s="139"/>
      <c r="BJ1149" s="139"/>
      <c r="BK1149" s="139"/>
      <c r="BL1149" s="139"/>
      <c r="BM1149" s="139"/>
      <c r="BN1149" s="139"/>
      <c r="BO1149" s="139"/>
      <c r="BP1149" s="139"/>
      <c r="BQ1149" s="139"/>
      <c r="BR1149" s="139"/>
      <c r="BS1149" s="139"/>
      <c r="BT1149" s="139"/>
      <c r="BU1149" s="139"/>
      <c r="BV1149" s="139"/>
      <c r="BW1149" s="139"/>
      <c r="BX1149" s="139"/>
      <c r="BY1149" s="139"/>
      <c r="BZ1149" s="139"/>
      <c r="CA1149" s="139"/>
      <c r="CB1149" s="139"/>
      <c r="CC1149" s="139"/>
      <c r="CD1149" s="139"/>
    </row>
    <row r="1150" spans="2:82" s="143" customFormat="1" x14ac:dyDescent="0.2">
      <c r="B1150" s="139"/>
      <c r="C1150" s="139"/>
      <c r="D1150" s="139"/>
      <c r="E1150" s="139"/>
      <c r="F1150" s="139"/>
      <c r="G1150" s="139"/>
      <c r="H1150" s="139"/>
      <c r="I1150" s="139"/>
      <c r="J1150" s="139"/>
      <c r="K1150" s="139"/>
      <c r="L1150" s="139"/>
      <c r="M1150" s="139"/>
      <c r="N1150" s="139"/>
      <c r="O1150" s="139"/>
      <c r="P1150" s="139"/>
      <c r="Q1150" s="139"/>
      <c r="R1150" s="139"/>
      <c r="S1150" s="139"/>
      <c r="T1150" s="139"/>
      <c r="U1150" s="139"/>
      <c r="V1150" s="139"/>
      <c r="W1150" s="139"/>
      <c r="X1150" s="139"/>
      <c r="Y1150" s="139"/>
      <c r="Z1150" s="139"/>
      <c r="AA1150" s="139"/>
      <c r="AB1150" s="139"/>
      <c r="AC1150" s="139"/>
      <c r="AD1150" s="139"/>
      <c r="AE1150" s="139"/>
      <c r="AF1150" s="139"/>
      <c r="AG1150" s="139"/>
      <c r="AH1150" s="139"/>
      <c r="AI1150" s="139"/>
      <c r="AJ1150" s="139"/>
      <c r="AK1150" s="139"/>
      <c r="AL1150" s="139"/>
      <c r="AM1150" s="139"/>
      <c r="AN1150" s="139"/>
      <c r="AO1150" s="139"/>
      <c r="AP1150" s="139"/>
      <c r="AQ1150" s="139"/>
      <c r="AR1150" s="139"/>
      <c r="AS1150" s="139"/>
      <c r="AT1150" s="139"/>
      <c r="AU1150" s="139"/>
      <c r="AV1150" s="139"/>
      <c r="AW1150" s="139"/>
      <c r="AX1150" s="139"/>
      <c r="AY1150" s="139"/>
      <c r="AZ1150" s="139"/>
      <c r="BA1150" s="139"/>
      <c r="BB1150" s="139"/>
      <c r="BC1150" s="139"/>
      <c r="BD1150" s="139"/>
      <c r="BE1150" s="139"/>
      <c r="BF1150" s="139"/>
      <c r="BG1150" s="139"/>
      <c r="BH1150" s="139"/>
      <c r="BI1150" s="139"/>
      <c r="BJ1150" s="139"/>
      <c r="BK1150" s="139"/>
      <c r="BL1150" s="139"/>
      <c r="BM1150" s="139"/>
      <c r="BN1150" s="139"/>
      <c r="BO1150" s="139"/>
      <c r="BP1150" s="139"/>
      <c r="BQ1150" s="139"/>
      <c r="BR1150" s="139"/>
      <c r="BS1150" s="139"/>
      <c r="BT1150" s="139"/>
      <c r="BU1150" s="139"/>
      <c r="BV1150" s="139"/>
      <c r="BW1150" s="139"/>
      <c r="BX1150" s="139"/>
      <c r="BY1150" s="139"/>
      <c r="BZ1150" s="139"/>
      <c r="CA1150" s="139"/>
      <c r="CB1150" s="139"/>
      <c r="CC1150" s="139"/>
      <c r="CD1150" s="139"/>
    </row>
    <row r="1151" spans="2:82" s="143" customFormat="1" x14ac:dyDescent="0.2">
      <c r="B1151" s="139"/>
      <c r="C1151" s="139"/>
      <c r="D1151" s="139"/>
      <c r="E1151" s="139"/>
      <c r="F1151" s="139"/>
      <c r="G1151" s="139"/>
      <c r="H1151" s="139"/>
      <c r="I1151" s="139"/>
      <c r="J1151" s="139"/>
      <c r="K1151" s="139"/>
      <c r="L1151" s="139"/>
      <c r="M1151" s="139"/>
      <c r="N1151" s="139"/>
      <c r="O1151" s="139"/>
      <c r="P1151" s="139"/>
      <c r="Q1151" s="139"/>
      <c r="R1151" s="139"/>
      <c r="S1151" s="139"/>
      <c r="T1151" s="139"/>
      <c r="U1151" s="139"/>
      <c r="V1151" s="139"/>
      <c r="W1151" s="139"/>
      <c r="X1151" s="139"/>
      <c r="Y1151" s="139"/>
      <c r="Z1151" s="139"/>
      <c r="AA1151" s="139"/>
      <c r="AB1151" s="139"/>
      <c r="AC1151" s="139"/>
      <c r="AD1151" s="139"/>
      <c r="AE1151" s="139"/>
      <c r="AF1151" s="139"/>
      <c r="AG1151" s="139"/>
      <c r="AH1151" s="139"/>
      <c r="AI1151" s="139"/>
      <c r="AJ1151" s="139"/>
      <c r="AK1151" s="139"/>
      <c r="AL1151" s="139"/>
      <c r="AM1151" s="139"/>
      <c r="AN1151" s="139"/>
      <c r="AO1151" s="139"/>
      <c r="AP1151" s="139"/>
      <c r="AQ1151" s="139"/>
      <c r="AR1151" s="139"/>
      <c r="AS1151" s="139"/>
      <c r="AT1151" s="139"/>
      <c r="AU1151" s="139"/>
      <c r="AV1151" s="139"/>
      <c r="AW1151" s="139"/>
      <c r="AX1151" s="139"/>
      <c r="AY1151" s="139"/>
      <c r="AZ1151" s="139"/>
      <c r="BA1151" s="139"/>
      <c r="BB1151" s="139"/>
      <c r="BC1151" s="139"/>
      <c r="BD1151" s="139"/>
      <c r="BE1151" s="139"/>
      <c r="BF1151" s="139"/>
      <c r="BG1151" s="139"/>
      <c r="BH1151" s="139"/>
      <c r="BI1151" s="139"/>
      <c r="BJ1151" s="139"/>
      <c r="BK1151" s="139"/>
      <c r="BL1151" s="139"/>
      <c r="BM1151" s="139"/>
      <c r="BN1151" s="139"/>
      <c r="BO1151" s="139"/>
      <c r="BP1151" s="139"/>
      <c r="BQ1151" s="139"/>
      <c r="BR1151" s="139"/>
      <c r="BS1151" s="139"/>
      <c r="BT1151" s="139"/>
      <c r="BU1151" s="139"/>
      <c r="BV1151" s="139"/>
      <c r="BW1151" s="139"/>
      <c r="BX1151" s="139"/>
      <c r="BY1151" s="139"/>
      <c r="BZ1151" s="139"/>
      <c r="CA1151" s="139"/>
      <c r="CB1151" s="139"/>
      <c r="CC1151" s="139"/>
      <c r="CD1151" s="139"/>
    </row>
    <row r="1152" spans="2:82" s="143" customFormat="1" x14ac:dyDescent="0.2">
      <c r="B1152" s="139"/>
      <c r="C1152" s="139"/>
      <c r="D1152" s="139"/>
      <c r="E1152" s="139"/>
      <c r="F1152" s="139"/>
      <c r="G1152" s="139"/>
      <c r="H1152" s="139"/>
      <c r="I1152" s="139"/>
      <c r="J1152" s="139"/>
      <c r="K1152" s="139"/>
      <c r="L1152" s="139"/>
      <c r="M1152" s="139"/>
      <c r="N1152" s="139"/>
      <c r="O1152" s="139"/>
      <c r="P1152" s="139"/>
      <c r="Q1152" s="139"/>
      <c r="R1152" s="139"/>
      <c r="S1152" s="139"/>
      <c r="T1152" s="139"/>
      <c r="U1152" s="139"/>
      <c r="V1152" s="139"/>
      <c r="W1152" s="139"/>
      <c r="X1152" s="139"/>
      <c r="Y1152" s="139"/>
      <c r="Z1152" s="139"/>
      <c r="AA1152" s="139"/>
      <c r="AB1152" s="139"/>
      <c r="AC1152" s="139"/>
      <c r="AD1152" s="139"/>
      <c r="AE1152" s="139"/>
      <c r="AF1152" s="139"/>
      <c r="AG1152" s="139"/>
      <c r="AH1152" s="139"/>
      <c r="AI1152" s="139"/>
      <c r="AJ1152" s="139"/>
      <c r="AK1152" s="139"/>
      <c r="AL1152" s="139"/>
      <c r="AM1152" s="139"/>
      <c r="AN1152" s="139"/>
      <c r="AO1152" s="139"/>
      <c r="AP1152" s="139"/>
      <c r="AQ1152" s="139"/>
      <c r="AR1152" s="139"/>
      <c r="AS1152" s="139"/>
      <c r="AT1152" s="139"/>
      <c r="AU1152" s="139"/>
      <c r="AV1152" s="139"/>
      <c r="AW1152" s="139"/>
      <c r="AX1152" s="139"/>
      <c r="AY1152" s="139"/>
      <c r="AZ1152" s="139"/>
      <c r="BA1152" s="139"/>
      <c r="BB1152" s="139"/>
      <c r="BC1152" s="139"/>
      <c r="BD1152" s="139"/>
      <c r="BE1152" s="139"/>
      <c r="BF1152" s="139"/>
      <c r="BG1152" s="139"/>
      <c r="BH1152" s="139"/>
      <c r="BI1152" s="139"/>
      <c r="BJ1152" s="139"/>
      <c r="BK1152" s="139"/>
      <c r="BL1152" s="139"/>
      <c r="BM1152" s="139"/>
      <c r="BN1152" s="139"/>
      <c r="BO1152" s="139"/>
      <c r="BP1152" s="139"/>
      <c r="BQ1152" s="139"/>
      <c r="BR1152" s="139"/>
      <c r="BS1152" s="139"/>
      <c r="BT1152" s="139"/>
      <c r="BU1152" s="139"/>
      <c r="BV1152" s="139"/>
      <c r="BW1152" s="139"/>
      <c r="BX1152" s="139"/>
      <c r="BY1152" s="139"/>
      <c r="BZ1152" s="139"/>
      <c r="CA1152" s="139"/>
      <c r="CB1152" s="139"/>
      <c r="CC1152" s="139"/>
      <c r="CD1152" s="139"/>
    </row>
    <row r="1153" spans="2:82" s="143" customFormat="1" x14ac:dyDescent="0.2">
      <c r="B1153" s="139"/>
      <c r="C1153" s="139"/>
      <c r="D1153" s="139"/>
      <c r="E1153" s="139"/>
      <c r="F1153" s="139"/>
      <c r="G1153" s="139"/>
      <c r="H1153" s="139"/>
      <c r="I1153" s="139"/>
      <c r="J1153" s="139"/>
      <c r="K1153" s="139"/>
      <c r="L1153" s="139"/>
      <c r="M1153" s="139"/>
      <c r="N1153" s="139"/>
      <c r="O1153" s="139"/>
      <c r="P1153" s="139"/>
      <c r="Q1153" s="139"/>
      <c r="R1153" s="139"/>
      <c r="S1153" s="139"/>
      <c r="T1153" s="139"/>
      <c r="U1153" s="139"/>
      <c r="V1153" s="139"/>
      <c r="W1153" s="139"/>
      <c r="X1153" s="139"/>
      <c r="Y1153" s="139"/>
      <c r="Z1153" s="139"/>
      <c r="AA1153" s="139"/>
      <c r="AB1153" s="139"/>
      <c r="AC1153" s="139"/>
      <c r="AD1153" s="139"/>
      <c r="AE1153" s="139"/>
      <c r="AF1153" s="139"/>
      <c r="AG1153" s="139"/>
      <c r="AH1153" s="139"/>
      <c r="AI1153" s="139"/>
      <c r="AJ1153" s="139"/>
      <c r="AK1153" s="139"/>
      <c r="AL1153" s="139"/>
      <c r="AM1153" s="139"/>
      <c r="AN1153" s="139"/>
      <c r="AO1153" s="139"/>
      <c r="AP1153" s="139"/>
      <c r="AQ1153" s="139"/>
      <c r="AR1153" s="139"/>
      <c r="AS1153" s="139"/>
      <c r="AT1153" s="139"/>
      <c r="AU1153" s="139"/>
      <c r="AV1153" s="139"/>
      <c r="AW1153" s="139"/>
      <c r="AX1153" s="139"/>
      <c r="AY1153" s="139"/>
      <c r="AZ1153" s="139"/>
      <c r="BA1153" s="139"/>
      <c r="BB1153" s="139"/>
      <c r="BC1153" s="139"/>
      <c r="BD1153" s="139"/>
      <c r="BE1153" s="139"/>
      <c r="BF1153" s="139"/>
      <c r="BG1153" s="139"/>
      <c r="BH1153" s="139"/>
      <c r="BI1153" s="139"/>
      <c r="BJ1153" s="139"/>
      <c r="BK1153" s="139"/>
      <c r="BL1153" s="139"/>
      <c r="BM1153" s="139"/>
      <c r="BN1153" s="139"/>
      <c r="BO1153" s="139"/>
      <c r="BP1153" s="139"/>
      <c r="BQ1153" s="139"/>
      <c r="BR1153" s="139"/>
      <c r="BS1153" s="139"/>
      <c r="BT1153" s="139"/>
      <c r="BU1153" s="139"/>
      <c r="BV1153" s="139"/>
      <c r="BW1153" s="139"/>
      <c r="BX1153" s="139"/>
      <c r="BY1153" s="139"/>
      <c r="BZ1153" s="139"/>
      <c r="CA1153" s="139"/>
      <c r="CB1153" s="139"/>
      <c r="CC1153" s="139"/>
      <c r="CD1153" s="139"/>
    </row>
    <row r="1154" spans="2:82" s="143" customFormat="1" x14ac:dyDescent="0.2">
      <c r="B1154" s="139"/>
      <c r="C1154" s="139"/>
      <c r="D1154" s="139"/>
      <c r="E1154" s="139"/>
      <c r="F1154" s="139"/>
      <c r="G1154" s="139"/>
      <c r="H1154" s="139"/>
      <c r="I1154" s="139"/>
      <c r="J1154" s="139"/>
      <c r="K1154" s="139"/>
      <c r="L1154" s="139"/>
      <c r="M1154" s="139"/>
      <c r="N1154" s="139"/>
      <c r="O1154" s="139"/>
      <c r="P1154" s="139"/>
      <c r="Q1154" s="139"/>
      <c r="R1154" s="139"/>
      <c r="S1154" s="139"/>
      <c r="T1154" s="139"/>
      <c r="U1154" s="139"/>
      <c r="V1154" s="139"/>
      <c r="W1154" s="139"/>
      <c r="X1154" s="139"/>
      <c r="Y1154" s="139"/>
      <c r="Z1154" s="139"/>
      <c r="AA1154" s="139"/>
      <c r="AB1154" s="139"/>
      <c r="AC1154" s="139"/>
      <c r="AD1154" s="139"/>
      <c r="AE1154" s="139"/>
      <c r="AF1154" s="139"/>
      <c r="AG1154" s="139"/>
      <c r="AH1154" s="139"/>
      <c r="AI1154" s="139"/>
      <c r="AJ1154" s="139"/>
      <c r="AK1154" s="139"/>
      <c r="AL1154" s="139"/>
      <c r="AM1154" s="139"/>
      <c r="AN1154" s="139"/>
      <c r="AO1154" s="139"/>
      <c r="AP1154" s="139"/>
      <c r="AQ1154" s="139"/>
      <c r="AR1154" s="139"/>
      <c r="AS1154" s="139"/>
      <c r="AT1154" s="139"/>
      <c r="AU1154" s="139"/>
      <c r="AV1154" s="139"/>
      <c r="AW1154" s="139"/>
      <c r="AX1154" s="139"/>
      <c r="AY1154" s="139"/>
      <c r="AZ1154" s="139"/>
      <c r="BA1154" s="139"/>
      <c r="BB1154" s="139"/>
      <c r="BC1154" s="139"/>
      <c r="BD1154" s="139"/>
      <c r="BE1154" s="139"/>
      <c r="BF1154" s="139"/>
      <c r="BG1154" s="139"/>
      <c r="BH1154" s="139"/>
      <c r="BI1154" s="139"/>
      <c r="BJ1154" s="139"/>
      <c r="BK1154" s="139"/>
      <c r="BL1154" s="139"/>
      <c r="BM1154" s="139"/>
      <c r="BN1154" s="139"/>
      <c r="BO1154" s="139"/>
      <c r="BP1154" s="139"/>
      <c r="BQ1154" s="139"/>
      <c r="BR1154" s="139"/>
      <c r="BS1154" s="139"/>
      <c r="BT1154" s="139"/>
      <c r="BU1154" s="139"/>
      <c r="BV1154" s="139"/>
      <c r="BW1154" s="139"/>
      <c r="BX1154" s="139"/>
      <c r="BY1154" s="139"/>
      <c r="BZ1154" s="139"/>
      <c r="CA1154" s="139"/>
      <c r="CB1154" s="139"/>
      <c r="CC1154" s="139"/>
      <c r="CD1154" s="139"/>
    </row>
    <row r="1155" spans="2:82" s="143" customFormat="1" x14ac:dyDescent="0.2">
      <c r="B1155" s="139"/>
      <c r="C1155" s="139"/>
      <c r="D1155" s="139"/>
      <c r="E1155" s="139"/>
      <c r="F1155" s="139"/>
      <c r="G1155" s="139"/>
      <c r="H1155" s="139"/>
      <c r="I1155" s="139"/>
      <c r="J1155" s="139"/>
      <c r="K1155" s="139"/>
      <c r="L1155" s="139"/>
      <c r="M1155" s="139"/>
      <c r="N1155" s="139"/>
      <c r="O1155" s="139"/>
      <c r="P1155" s="139"/>
      <c r="Q1155" s="139"/>
      <c r="R1155" s="139"/>
      <c r="S1155" s="139"/>
      <c r="T1155" s="139"/>
      <c r="U1155" s="139"/>
      <c r="V1155" s="139"/>
      <c r="W1155" s="139"/>
      <c r="X1155" s="139"/>
      <c r="Y1155" s="139"/>
      <c r="Z1155" s="139"/>
      <c r="AA1155" s="139"/>
      <c r="AB1155" s="139"/>
      <c r="AC1155" s="139"/>
      <c r="AD1155" s="139"/>
      <c r="AE1155" s="139"/>
      <c r="AF1155" s="139"/>
      <c r="AG1155" s="139"/>
      <c r="AH1155" s="139"/>
      <c r="AI1155" s="139"/>
      <c r="AJ1155" s="139"/>
      <c r="AK1155" s="139"/>
      <c r="AL1155" s="139"/>
      <c r="AM1155" s="139"/>
      <c r="AN1155" s="139"/>
      <c r="AO1155" s="139"/>
      <c r="AP1155" s="139"/>
      <c r="AQ1155" s="139"/>
      <c r="AR1155" s="139"/>
      <c r="AS1155" s="139"/>
      <c r="AT1155" s="139"/>
      <c r="AU1155" s="139"/>
      <c r="AV1155" s="139"/>
      <c r="AW1155" s="139"/>
      <c r="AX1155" s="139"/>
      <c r="AY1155" s="139"/>
      <c r="AZ1155" s="139"/>
      <c r="BA1155" s="139"/>
      <c r="BB1155" s="139"/>
      <c r="BC1155" s="139"/>
      <c r="BD1155" s="139"/>
      <c r="BE1155" s="139"/>
      <c r="BF1155" s="139"/>
      <c r="BG1155" s="139"/>
      <c r="BH1155" s="139"/>
      <c r="BI1155" s="139"/>
      <c r="BJ1155" s="139"/>
      <c r="BK1155" s="139"/>
      <c r="BL1155" s="139"/>
      <c r="BM1155" s="139"/>
      <c r="BN1155" s="139"/>
      <c r="BO1155" s="139"/>
      <c r="BP1155" s="139"/>
      <c r="BQ1155" s="139"/>
      <c r="BR1155" s="139"/>
      <c r="BS1155" s="139"/>
      <c r="BT1155" s="139"/>
      <c r="BU1155" s="139"/>
      <c r="BV1155" s="139"/>
      <c r="BW1155" s="139"/>
      <c r="BX1155" s="139"/>
      <c r="BY1155" s="139"/>
      <c r="BZ1155" s="139"/>
      <c r="CA1155" s="139"/>
      <c r="CB1155" s="139"/>
      <c r="CC1155" s="139"/>
      <c r="CD1155" s="139"/>
    </row>
    <row r="1156" spans="2:82" s="143" customFormat="1" x14ac:dyDescent="0.2">
      <c r="B1156" s="139"/>
      <c r="C1156" s="139"/>
      <c r="D1156" s="139"/>
      <c r="E1156" s="139"/>
      <c r="F1156" s="139"/>
      <c r="G1156" s="139"/>
      <c r="H1156" s="139"/>
      <c r="I1156" s="139"/>
      <c r="J1156" s="139"/>
      <c r="K1156" s="139"/>
      <c r="L1156" s="139"/>
      <c r="M1156" s="139"/>
      <c r="N1156" s="139"/>
      <c r="O1156" s="139"/>
      <c r="P1156" s="139"/>
      <c r="Q1156" s="139"/>
      <c r="R1156" s="139"/>
      <c r="S1156" s="139"/>
      <c r="T1156" s="139"/>
      <c r="U1156" s="139"/>
      <c r="V1156" s="139"/>
      <c r="W1156" s="139"/>
      <c r="X1156" s="139"/>
      <c r="Y1156" s="139"/>
      <c r="Z1156" s="139"/>
      <c r="AA1156" s="139"/>
      <c r="AB1156" s="139"/>
      <c r="AC1156" s="139"/>
      <c r="AD1156" s="139"/>
      <c r="AE1156" s="139"/>
      <c r="AF1156" s="139"/>
      <c r="AG1156" s="139"/>
      <c r="AH1156" s="139"/>
      <c r="AI1156" s="139"/>
      <c r="AJ1156" s="139"/>
      <c r="AK1156" s="139"/>
      <c r="AL1156" s="139"/>
      <c r="AM1156" s="139"/>
      <c r="AN1156" s="139"/>
      <c r="AO1156" s="139"/>
      <c r="AP1156" s="139"/>
      <c r="AQ1156" s="139"/>
      <c r="AR1156" s="139"/>
      <c r="AS1156" s="139"/>
      <c r="AT1156" s="139"/>
      <c r="AU1156" s="139"/>
      <c r="AV1156" s="139"/>
      <c r="AW1156" s="139"/>
      <c r="AX1156" s="139"/>
      <c r="AY1156" s="139"/>
      <c r="AZ1156" s="139"/>
      <c r="BA1156" s="139"/>
      <c r="BB1156" s="139"/>
      <c r="BC1156" s="139"/>
      <c r="BD1156" s="139"/>
      <c r="BE1156" s="139"/>
      <c r="BF1156" s="139"/>
      <c r="BG1156" s="139"/>
      <c r="BH1156" s="139"/>
      <c r="BI1156" s="139"/>
      <c r="BJ1156" s="139"/>
      <c r="BK1156" s="139"/>
      <c r="BL1156" s="139"/>
      <c r="BM1156" s="139"/>
      <c r="BN1156" s="139"/>
      <c r="BO1156" s="139"/>
      <c r="BP1156" s="139"/>
      <c r="BQ1156" s="139"/>
      <c r="BR1156" s="139"/>
      <c r="BS1156" s="139"/>
      <c r="BT1156" s="139"/>
      <c r="BU1156" s="139"/>
      <c r="BV1156" s="139"/>
      <c r="BW1156" s="139"/>
      <c r="BX1156" s="139"/>
      <c r="BY1156" s="139"/>
      <c r="BZ1156" s="139"/>
      <c r="CA1156" s="139"/>
      <c r="CB1156" s="139"/>
      <c r="CC1156" s="139"/>
      <c r="CD1156" s="139"/>
    </row>
    <row r="1157" spans="2:82" s="143" customFormat="1" x14ac:dyDescent="0.2">
      <c r="B1157" s="139"/>
      <c r="C1157" s="139"/>
      <c r="D1157" s="139"/>
      <c r="E1157" s="139"/>
      <c r="F1157" s="139"/>
      <c r="G1157" s="139"/>
      <c r="H1157" s="139"/>
      <c r="I1157" s="139"/>
      <c r="J1157" s="139"/>
      <c r="K1157" s="139"/>
      <c r="L1157" s="139"/>
      <c r="M1157" s="139"/>
      <c r="N1157" s="139"/>
      <c r="O1157" s="139"/>
      <c r="P1157" s="139"/>
      <c r="Q1157" s="139"/>
      <c r="R1157" s="139"/>
      <c r="S1157" s="139"/>
      <c r="T1157" s="139"/>
      <c r="U1157" s="139"/>
      <c r="V1157" s="139"/>
      <c r="W1157" s="139"/>
      <c r="X1157" s="139"/>
      <c r="Y1157" s="139"/>
      <c r="Z1157" s="139"/>
      <c r="AA1157" s="139"/>
      <c r="AB1157" s="139"/>
      <c r="AC1157" s="139"/>
      <c r="AD1157" s="139"/>
      <c r="AE1157" s="139"/>
      <c r="AF1157" s="139"/>
      <c r="AG1157" s="139"/>
      <c r="AH1157" s="139"/>
      <c r="AI1157" s="139"/>
      <c r="AJ1157" s="139"/>
      <c r="AK1157" s="139"/>
      <c r="AL1157" s="139"/>
      <c r="AM1157" s="139"/>
      <c r="AN1157" s="139"/>
      <c r="AO1157" s="139"/>
      <c r="AP1157" s="139"/>
      <c r="AQ1157" s="139"/>
      <c r="AR1157" s="139"/>
      <c r="AS1157" s="139"/>
      <c r="AT1157" s="139"/>
      <c r="AU1157" s="139"/>
      <c r="AV1157" s="139"/>
      <c r="AW1157" s="139"/>
      <c r="AX1157" s="139"/>
      <c r="AY1157" s="139"/>
      <c r="AZ1157" s="139"/>
      <c r="BA1157" s="139"/>
      <c r="BB1157" s="139"/>
      <c r="BC1157" s="139"/>
      <c r="BD1157" s="139"/>
      <c r="BE1157" s="139"/>
      <c r="BF1157" s="139"/>
      <c r="BG1157" s="139"/>
      <c r="BH1157" s="139"/>
      <c r="BI1157" s="139"/>
      <c r="BJ1157" s="139"/>
      <c r="BK1157" s="139"/>
      <c r="BL1157" s="139"/>
      <c r="BM1157" s="139"/>
      <c r="BN1157" s="139"/>
      <c r="BO1157" s="139"/>
      <c r="BP1157" s="139"/>
      <c r="BQ1157" s="139"/>
      <c r="BR1157" s="139"/>
      <c r="BS1157" s="139"/>
      <c r="BT1157" s="139"/>
      <c r="BU1157" s="139"/>
      <c r="BV1157" s="139"/>
      <c r="BW1157" s="139"/>
      <c r="BX1157" s="139"/>
      <c r="BY1157" s="139"/>
      <c r="BZ1157" s="139"/>
      <c r="CA1157" s="139"/>
      <c r="CB1157" s="139"/>
      <c r="CC1157" s="139"/>
      <c r="CD1157" s="139"/>
    </row>
    <row r="1158" spans="2:82" s="143" customFormat="1" x14ac:dyDescent="0.2">
      <c r="B1158" s="139"/>
      <c r="C1158" s="139"/>
      <c r="D1158" s="139"/>
      <c r="E1158" s="139"/>
      <c r="F1158" s="139"/>
      <c r="G1158" s="139"/>
      <c r="H1158" s="139"/>
      <c r="I1158" s="139"/>
      <c r="J1158" s="139"/>
      <c r="K1158" s="139"/>
      <c r="L1158" s="139"/>
      <c r="M1158" s="139"/>
      <c r="N1158" s="139"/>
      <c r="O1158" s="139"/>
      <c r="P1158" s="139"/>
      <c r="Q1158" s="139"/>
      <c r="R1158" s="139"/>
      <c r="S1158" s="139"/>
      <c r="T1158" s="139"/>
      <c r="U1158" s="139"/>
      <c r="V1158" s="139"/>
      <c r="W1158" s="139"/>
      <c r="X1158" s="139"/>
      <c r="Y1158" s="139"/>
      <c r="Z1158" s="139"/>
      <c r="AA1158" s="139"/>
      <c r="AB1158" s="139"/>
      <c r="AC1158" s="139"/>
      <c r="AD1158" s="139"/>
      <c r="AE1158" s="139"/>
      <c r="AF1158" s="139"/>
      <c r="AG1158" s="139"/>
      <c r="AH1158" s="139"/>
      <c r="AI1158" s="139"/>
      <c r="AJ1158" s="139"/>
      <c r="AK1158" s="139"/>
      <c r="AL1158" s="139"/>
      <c r="AM1158" s="139"/>
      <c r="AN1158" s="139"/>
      <c r="AO1158" s="139"/>
      <c r="AP1158" s="139"/>
      <c r="AQ1158" s="139"/>
      <c r="AR1158" s="139"/>
      <c r="AS1158" s="139"/>
      <c r="AT1158" s="139"/>
      <c r="AU1158" s="139"/>
      <c r="AV1158" s="139"/>
      <c r="AW1158" s="139"/>
      <c r="AX1158" s="139"/>
      <c r="AY1158" s="139"/>
      <c r="AZ1158" s="139"/>
      <c r="BA1158" s="139"/>
      <c r="BB1158" s="139"/>
      <c r="BC1158" s="139"/>
      <c r="BD1158" s="139"/>
      <c r="BE1158" s="139"/>
      <c r="BF1158" s="139"/>
      <c r="BG1158" s="139"/>
      <c r="BH1158" s="139"/>
      <c r="BI1158" s="139"/>
      <c r="BJ1158" s="139"/>
      <c r="BK1158" s="139"/>
      <c r="BL1158" s="139"/>
      <c r="BM1158" s="139"/>
      <c r="BN1158" s="139"/>
      <c r="BO1158" s="139"/>
      <c r="BP1158" s="139"/>
      <c r="BQ1158" s="139"/>
      <c r="BR1158" s="139"/>
      <c r="BS1158" s="139"/>
      <c r="BT1158" s="139"/>
      <c r="BU1158" s="139"/>
      <c r="BV1158" s="139"/>
      <c r="BW1158" s="139"/>
      <c r="BX1158" s="139"/>
      <c r="BY1158" s="139"/>
      <c r="BZ1158" s="139"/>
      <c r="CA1158" s="139"/>
      <c r="CB1158" s="139"/>
      <c r="CC1158" s="139"/>
      <c r="CD1158" s="139"/>
    </row>
    <row r="1159" spans="2:82" s="143" customFormat="1" x14ac:dyDescent="0.2">
      <c r="B1159" s="139"/>
      <c r="C1159" s="139"/>
      <c r="D1159" s="139"/>
      <c r="E1159" s="139"/>
      <c r="F1159" s="139"/>
      <c r="G1159" s="139"/>
      <c r="H1159" s="139"/>
      <c r="I1159" s="139"/>
      <c r="J1159" s="139"/>
      <c r="K1159" s="139"/>
      <c r="L1159" s="139"/>
      <c r="M1159" s="139"/>
      <c r="N1159" s="139"/>
      <c r="O1159" s="139"/>
      <c r="P1159" s="139"/>
      <c r="Q1159" s="139"/>
      <c r="R1159" s="139"/>
      <c r="S1159" s="139"/>
      <c r="T1159" s="139"/>
      <c r="U1159" s="139"/>
      <c r="V1159" s="139"/>
      <c r="W1159" s="139"/>
      <c r="X1159" s="139"/>
      <c r="Y1159" s="139"/>
      <c r="Z1159" s="139"/>
      <c r="AA1159" s="139"/>
      <c r="AB1159" s="139"/>
      <c r="AC1159" s="139"/>
      <c r="AD1159" s="139"/>
      <c r="AE1159" s="139"/>
      <c r="AF1159" s="139"/>
      <c r="AG1159" s="139"/>
      <c r="AH1159" s="139"/>
      <c r="AI1159" s="139"/>
      <c r="AJ1159" s="139"/>
      <c r="AK1159" s="139"/>
      <c r="AL1159" s="139"/>
      <c r="AM1159" s="139"/>
      <c r="AN1159" s="139"/>
      <c r="AO1159" s="139"/>
      <c r="AP1159" s="139"/>
      <c r="AQ1159" s="139"/>
      <c r="AR1159" s="139"/>
      <c r="AS1159" s="139"/>
      <c r="AT1159" s="139"/>
      <c r="AU1159" s="139"/>
      <c r="AV1159" s="139"/>
      <c r="AW1159" s="139"/>
      <c r="AX1159" s="139"/>
      <c r="AY1159" s="139"/>
      <c r="AZ1159" s="139"/>
      <c r="BA1159" s="139"/>
      <c r="BB1159" s="139"/>
      <c r="BC1159" s="139"/>
      <c r="BD1159" s="139"/>
      <c r="BE1159" s="139"/>
      <c r="BF1159" s="139"/>
      <c r="BG1159" s="139"/>
      <c r="BH1159" s="139"/>
      <c r="BI1159" s="139"/>
      <c r="BJ1159" s="139"/>
      <c r="BK1159" s="139"/>
      <c r="BL1159" s="139"/>
      <c r="BM1159" s="139"/>
      <c r="BN1159" s="139"/>
      <c r="BO1159" s="139"/>
      <c r="BP1159" s="139"/>
      <c r="BQ1159" s="139"/>
      <c r="BR1159" s="139"/>
      <c r="BS1159" s="139"/>
      <c r="BT1159" s="139"/>
      <c r="BU1159" s="139"/>
      <c r="BV1159" s="139"/>
      <c r="BW1159" s="139"/>
      <c r="BX1159" s="139"/>
      <c r="BY1159" s="139"/>
      <c r="BZ1159" s="139"/>
      <c r="CA1159" s="139"/>
      <c r="CB1159" s="139"/>
      <c r="CC1159" s="139"/>
      <c r="CD1159" s="139"/>
    </row>
    <row r="1160" spans="2:82" s="143" customFormat="1" x14ac:dyDescent="0.2">
      <c r="B1160" s="139"/>
      <c r="C1160" s="139"/>
      <c r="D1160" s="139"/>
      <c r="E1160" s="139"/>
      <c r="F1160" s="139"/>
      <c r="G1160" s="139"/>
      <c r="H1160" s="139"/>
      <c r="I1160" s="139"/>
      <c r="J1160" s="139"/>
      <c r="K1160" s="139"/>
      <c r="L1160" s="139"/>
      <c r="M1160" s="139"/>
      <c r="N1160" s="139"/>
      <c r="O1160" s="139"/>
      <c r="P1160" s="139"/>
      <c r="Q1160" s="139"/>
      <c r="R1160" s="139"/>
      <c r="S1160" s="139"/>
      <c r="T1160" s="139"/>
      <c r="U1160" s="139"/>
      <c r="V1160" s="139"/>
      <c r="W1160" s="139"/>
      <c r="X1160" s="139"/>
      <c r="Y1160" s="139"/>
      <c r="Z1160" s="139"/>
      <c r="AA1160" s="139"/>
      <c r="AB1160" s="139"/>
      <c r="AC1160" s="139"/>
      <c r="AD1160" s="139"/>
      <c r="AE1160" s="139"/>
      <c r="AF1160" s="139"/>
      <c r="AG1160" s="139"/>
      <c r="AH1160" s="139"/>
      <c r="AI1160" s="139"/>
      <c r="AJ1160" s="139"/>
      <c r="AK1160" s="139"/>
      <c r="AL1160" s="139"/>
      <c r="AM1160" s="139"/>
      <c r="AN1160" s="139"/>
      <c r="AO1160" s="139"/>
      <c r="AP1160" s="139"/>
      <c r="AQ1160" s="139"/>
      <c r="AR1160" s="139"/>
      <c r="AS1160" s="139"/>
      <c r="AT1160" s="139"/>
      <c r="AU1160" s="139"/>
      <c r="AV1160" s="139"/>
      <c r="AW1160" s="139"/>
      <c r="AX1160" s="139"/>
      <c r="AY1160" s="139"/>
      <c r="AZ1160" s="139"/>
      <c r="BA1160" s="139"/>
      <c r="BB1160" s="139"/>
      <c r="BC1160" s="139"/>
      <c r="BD1160" s="139"/>
      <c r="BE1160" s="139"/>
      <c r="BF1160" s="139"/>
      <c r="BG1160" s="139"/>
      <c r="BH1160" s="139"/>
      <c r="BI1160" s="139"/>
      <c r="BJ1160" s="139"/>
      <c r="BK1160" s="139"/>
      <c r="BL1160" s="139"/>
      <c r="BM1160" s="139"/>
      <c r="BN1160" s="139"/>
      <c r="BO1160" s="139"/>
      <c r="BP1160" s="139"/>
      <c r="BQ1160" s="139"/>
      <c r="BR1160" s="139"/>
      <c r="BS1160" s="139"/>
      <c r="BT1160" s="139"/>
      <c r="BU1160" s="139"/>
      <c r="BV1160" s="139"/>
      <c r="BW1160" s="139"/>
      <c r="BX1160" s="139"/>
      <c r="BY1160" s="139"/>
      <c r="BZ1160" s="139"/>
      <c r="CA1160" s="139"/>
      <c r="CB1160" s="139"/>
      <c r="CC1160" s="139"/>
      <c r="CD1160" s="139"/>
    </row>
    <row r="1161" spans="2:82" s="143" customFormat="1" x14ac:dyDescent="0.2">
      <c r="B1161" s="139"/>
      <c r="C1161" s="139"/>
      <c r="D1161" s="139"/>
      <c r="E1161" s="139"/>
      <c r="F1161" s="139"/>
      <c r="G1161" s="139"/>
      <c r="H1161" s="139"/>
      <c r="I1161" s="139"/>
      <c r="J1161" s="139"/>
      <c r="K1161" s="139"/>
      <c r="L1161" s="139"/>
      <c r="M1161" s="139"/>
      <c r="N1161" s="139"/>
      <c r="O1161" s="139"/>
      <c r="P1161" s="139"/>
      <c r="Q1161" s="139"/>
      <c r="R1161" s="139"/>
      <c r="S1161" s="139"/>
      <c r="T1161" s="139"/>
      <c r="U1161" s="139"/>
      <c r="V1161" s="139"/>
      <c r="W1161" s="139"/>
      <c r="X1161" s="139"/>
      <c r="Y1161" s="139"/>
      <c r="Z1161" s="139"/>
      <c r="AA1161" s="139"/>
      <c r="AB1161" s="139"/>
      <c r="AC1161" s="139"/>
      <c r="AD1161" s="139"/>
      <c r="AE1161" s="139"/>
      <c r="AF1161" s="139"/>
      <c r="AG1161" s="139"/>
      <c r="AH1161" s="139"/>
      <c r="AI1161" s="139"/>
      <c r="AJ1161" s="139"/>
      <c r="AK1161" s="139"/>
      <c r="AL1161" s="139"/>
      <c r="AM1161" s="139"/>
      <c r="AN1161" s="139"/>
      <c r="AO1161" s="139"/>
      <c r="AP1161" s="139"/>
      <c r="AQ1161" s="139"/>
      <c r="AR1161" s="139"/>
      <c r="AS1161" s="139"/>
      <c r="AT1161" s="139"/>
      <c r="AU1161" s="139"/>
      <c r="AV1161" s="139"/>
      <c r="AW1161" s="139"/>
      <c r="AX1161" s="139"/>
      <c r="AY1161" s="139"/>
      <c r="AZ1161" s="139"/>
      <c r="BA1161" s="139"/>
      <c r="BB1161" s="139"/>
      <c r="BC1161" s="139"/>
      <c r="BD1161" s="139"/>
      <c r="BE1161" s="139"/>
      <c r="BF1161" s="139"/>
      <c r="BG1161" s="139"/>
      <c r="BH1161" s="139"/>
      <c r="BI1161" s="139"/>
      <c r="BJ1161" s="139"/>
      <c r="BK1161" s="139"/>
      <c r="BL1161" s="139"/>
      <c r="BM1161" s="139"/>
      <c r="BN1161" s="139"/>
      <c r="BO1161" s="139"/>
      <c r="BP1161" s="139"/>
      <c r="BQ1161" s="139"/>
      <c r="BR1161" s="139"/>
      <c r="BS1161" s="139"/>
      <c r="BT1161" s="139"/>
      <c r="BU1161" s="139"/>
      <c r="BV1161" s="139"/>
      <c r="BW1161" s="139"/>
      <c r="BX1161" s="139"/>
      <c r="BY1161" s="139"/>
      <c r="BZ1161" s="139"/>
      <c r="CA1161" s="139"/>
      <c r="CB1161" s="139"/>
      <c r="CC1161" s="139"/>
      <c r="CD1161" s="139"/>
    </row>
    <row r="1162" spans="2:82" s="143" customFormat="1" x14ac:dyDescent="0.2">
      <c r="B1162" s="139"/>
      <c r="C1162" s="139"/>
      <c r="D1162" s="139"/>
      <c r="E1162" s="139"/>
      <c r="F1162" s="139"/>
      <c r="G1162" s="139"/>
      <c r="H1162" s="139"/>
      <c r="I1162" s="139"/>
      <c r="J1162" s="139"/>
      <c r="K1162" s="139"/>
      <c r="L1162" s="139"/>
      <c r="M1162" s="139"/>
      <c r="N1162" s="139"/>
      <c r="O1162" s="139"/>
      <c r="P1162" s="139"/>
      <c r="Q1162" s="139"/>
      <c r="R1162" s="139"/>
      <c r="S1162" s="139"/>
      <c r="T1162" s="139"/>
      <c r="U1162" s="139"/>
      <c r="V1162" s="139"/>
      <c r="W1162" s="139"/>
      <c r="X1162" s="139"/>
      <c r="Y1162" s="139"/>
      <c r="Z1162" s="139"/>
      <c r="AA1162" s="139"/>
      <c r="AB1162" s="139"/>
      <c r="AC1162" s="139"/>
      <c r="AD1162" s="139"/>
      <c r="AE1162" s="139"/>
      <c r="AF1162" s="139"/>
      <c r="AG1162" s="139"/>
      <c r="AH1162" s="139"/>
      <c r="AI1162" s="139"/>
      <c r="AJ1162" s="139"/>
      <c r="AK1162" s="139"/>
      <c r="AL1162" s="139"/>
      <c r="AM1162" s="139"/>
      <c r="AN1162" s="139"/>
      <c r="AO1162" s="139"/>
      <c r="AP1162" s="139"/>
      <c r="AQ1162" s="139"/>
      <c r="AR1162" s="139"/>
      <c r="AS1162" s="139"/>
      <c r="AT1162" s="139"/>
      <c r="AU1162" s="139"/>
      <c r="AV1162" s="139"/>
      <c r="AW1162" s="139"/>
      <c r="AX1162" s="139"/>
      <c r="AY1162" s="139"/>
      <c r="AZ1162" s="139"/>
      <c r="BA1162" s="139"/>
      <c r="BB1162" s="139"/>
      <c r="BC1162" s="139"/>
      <c r="BD1162" s="139"/>
      <c r="BE1162" s="139"/>
      <c r="BF1162" s="139"/>
      <c r="BG1162" s="139"/>
      <c r="BH1162" s="139"/>
      <c r="BI1162" s="139"/>
      <c r="BJ1162" s="139"/>
      <c r="BK1162" s="139"/>
      <c r="BL1162" s="139"/>
      <c r="BM1162" s="139"/>
      <c r="BN1162" s="139"/>
      <c r="BO1162" s="139"/>
      <c r="BP1162" s="139"/>
      <c r="BQ1162" s="139"/>
      <c r="BR1162" s="139"/>
      <c r="BS1162" s="139"/>
      <c r="BT1162" s="139"/>
      <c r="BU1162" s="139"/>
      <c r="BV1162" s="139"/>
      <c r="BW1162" s="139"/>
      <c r="BX1162" s="139"/>
      <c r="BY1162" s="139"/>
      <c r="BZ1162" s="139"/>
      <c r="CA1162" s="139"/>
      <c r="CB1162" s="139"/>
      <c r="CC1162" s="139"/>
      <c r="CD1162" s="139"/>
    </row>
    <row r="1163" spans="2:82" s="143" customFormat="1" x14ac:dyDescent="0.2">
      <c r="B1163" s="139"/>
      <c r="C1163" s="139"/>
      <c r="D1163" s="139"/>
      <c r="E1163" s="139"/>
      <c r="F1163" s="139"/>
      <c r="G1163" s="139"/>
      <c r="H1163" s="139"/>
      <c r="I1163" s="139"/>
      <c r="J1163" s="139"/>
      <c r="K1163" s="139"/>
      <c r="L1163" s="139"/>
      <c r="M1163" s="139"/>
      <c r="N1163" s="139"/>
      <c r="O1163" s="139"/>
      <c r="P1163" s="139"/>
      <c r="Q1163" s="139"/>
      <c r="R1163" s="139"/>
      <c r="S1163" s="139"/>
      <c r="T1163" s="139"/>
      <c r="U1163" s="139"/>
      <c r="V1163" s="139"/>
      <c r="W1163" s="139"/>
      <c r="X1163" s="139"/>
      <c r="Y1163" s="139"/>
      <c r="Z1163" s="139"/>
      <c r="AA1163" s="139"/>
      <c r="AB1163" s="139"/>
      <c r="AC1163" s="139"/>
      <c r="AD1163" s="139"/>
      <c r="AE1163" s="139"/>
      <c r="AF1163" s="139"/>
      <c r="AG1163" s="139"/>
      <c r="AH1163" s="139"/>
      <c r="AI1163" s="139"/>
      <c r="AJ1163" s="139"/>
      <c r="AK1163" s="139"/>
      <c r="AL1163" s="139"/>
      <c r="AM1163" s="139"/>
      <c r="AN1163" s="139"/>
      <c r="AO1163" s="139"/>
      <c r="AP1163" s="139"/>
      <c r="AQ1163" s="139"/>
      <c r="AR1163" s="139"/>
      <c r="AS1163" s="139"/>
      <c r="AT1163" s="139"/>
      <c r="AU1163" s="139"/>
      <c r="AV1163" s="139"/>
      <c r="AW1163" s="139"/>
      <c r="AX1163" s="139"/>
      <c r="AY1163" s="139"/>
      <c r="AZ1163" s="139"/>
      <c r="BA1163" s="139"/>
      <c r="BB1163" s="139"/>
      <c r="BC1163" s="139"/>
      <c r="BD1163" s="139"/>
      <c r="BE1163" s="139"/>
      <c r="BF1163" s="139"/>
      <c r="BG1163" s="139"/>
      <c r="BH1163" s="139"/>
      <c r="BI1163" s="139"/>
      <c r="BJ1163" s="139"/>
      <c r="BK1163" s="139"/>
      <c r="BL1163" s="139"/>
      <c r="BM1163" s="139"/>
      <c r="BN1163" s="139"/>
      <c r="BO1163" s="139"/>
      <c r="BP1163" s="139"/>
      <c r="BQ1163" s="139"/>
      <c r="BR1163" s="139"/>
      <c r="BS1163" s="139"/>
      <c r="BT1163" s="139"/>
      <c r="BU1163" s="139"/>
      <c r="BV1163" s="139"/>
      <c r="BW1163" s="139"/>
      <c r="BX1163" s="139"/>
      <c r="BY1163" s="139"/>
      <c r="BZ1163" s="139"/>
      <c r="CA1163" s="139"/>
      <c r="CB1163" s="139"/>
      <c r="CC1163" s="139"/>
      <c r="CD1163" s="139"/>
    </row>
    <row r="1164" spans="2:82" s="143" customFormat="1" x14ac:dyDescent="0.2">
      <c r="B1164" s="139"/>
      <c r="C1164" s="139"/>
      <c r="D1164" s="139"/>
      <c r="E1164" s="139"/>
      <c r="F1164" s="139"/>
      <c r="G1164" s="139"/>
      <c r="H1164" s="139"/>
      <c r="I1164" s="139"/>
      <c r="J1164" s="139"/>
      <c r="K1164" s="139"/>
      <c r="L1164" s="139"/>
      <c r="M1164" s="139"/>
      <c r="N1164" s="139"/>
      <c r="O1164" s="139"/>
      <c r="P1164" s="139"/>
      <c r="Q1164" s="139"/>
      <c r="R1164" s="139"/>
      <c r="S1164" s="139"/>
      <c r="T1164" s="139"/>
      <c r="U1164" s="139"/>
      <c r="V1164" s="139"/>
      <c r="W1164" s="139"/>
      <c r="X1164" s="139"/>
      <c r="Y1164" s="139"/>
      <c r="Z1164" s="139"/>
      <c r="AA1164" s="139"/>
      <c r="AB1164" s="139"/>
      <c r="AC1164" s="139"/>
      <c r="AD1164" s="139"/>
      <c r="AE1164" s="139"/>
      <c r="AF1164" s="139"/>
      <c r="AG1164" s="139"/>
      <c r="AH1164" s="139"/>
      <c r="AI1164" s="139"/>
      <c r="AJ1164" s="139"/>
      <c r="AK1164" s="139"/>
      <c r="AL1164" s="139"/>
      <c r="AM1164" s="139"/>
      <c r="AN1164" s="139"/>
      <c r="AO1164" s="139"/>
      <c r="AP1164" s="139"/>
      <c r="AQ1164" s="139"/>
      <c r="AR1164" s="139"/>
      <c r="AS1164" s="139"/>
      <c r="AT1164" s="139"/>
      <c r="AU1164" s="139"/>
      <c r="AV1164" s="139"/>
      <c r="AW1164" s="139"/>
      <c r="AX1164" s="139"/>
      <c r="AY1164" s="139"/>
      <c r="AZ1164" s="139"/>
      <c r="BA1164" s="139"/>
      <c r="BB1164" s="139"/>
      <c r="BC1164" s="139"/>
      <c r="BD1164" s="139"/>
      <c r="BE1164" s="139"/>
      <c r="BF1164" s="139"/>
      <c r="BG1164" s="139"/>
      <c r="BH1164" s="139"/>
      <c r="BI1164" s="139"/>
      <c r="BJ1164" s="139"/>
      <c r="BK1164" s="139"/>
      <c r="BL1164" s="139"/>
      <c r="BM1164" s="139"/>
      <c r="BN1164" s="139"/>
      <c r="BO1164" s="139"/>
      <c r="BP1164" s="139"/>
      <c r="BQ1164" s="139"/>
      <c r="BR1164" s="139"/>
      <c r="BS1164" s="139"/>
      <c r="BT1164" s="139"/>
      <c r="BU1164" s="139"/>
      <c r="BV1164" s="139"/>
      <c r="BW1164" s="139"/>
      <c r="BX1164" s="139"/>
      <c r="BY1164" s="139"/>
      <c r="BZ1164" s="139"/>
      <c r="CA1164" s="139"/>
      <c r="CB1164" s="139"/>
      <c r="CC1164" s="139"/>
      <c r="CD1164" s="139"/>
    </row>
    <row r="1165" spans="2:82" s="143" customFormat="1" x14ac:dyDescent="0.2">
      <c r="B1165" s="139"/>
      <c r="C1165" s="139"/>
      <c r="D1165" s="139"/>
      <c r="E1165" s="139"/>
      <c r="F1165" s="139"/>
      <c r="G1165" s="139"/>
      <c r="H1165" s="139"/>
      <c r="I1165" s="139"/>
      <c r="J1165" s="139"/>
      <c r="K1165" s="139"/>
      <c r="L1165" s="139"/>
      <c r="M1165" s="139"/>
      <c r="N1165" s="139"/>
      <c r="O1165" s="139"/>
      <c r="P1165" s="139"/>
      <c r="Q1165" s="139"/>
      <c r="R1165" s="139"/>
      <c r="S1165" s="139"/>
      <c r="T1165" s="139"/>
      <c r="U1165" s="139"/>
      <c r="V1165" s="139"/>
      <c r="W1165" s="139"/>
      <c r="X1165" s="139"/>
      <c r="Y1165" s="139"/>
      <c r="Z1165" s="139"/>
      <c r="AA1165" s="139"/>
      <c r="AB1165" s="139"/>
      <c r="AC1165" s="139"/>
      <c r="AD1165" s="139"/>
      <c r="AE1165" s="139"/>
      <c r="AF1165" s="139"/>
      <c r="AG1165" s="139"/>
      <c r="AH1165" s="139"/>
      <c r="AI1165" s="139"/>
      <c r="AJ1165" s="139"/>
      <c r="AK1165" s="139"/>
      <c r="AL1165" s="139"/>
      <c r="AM1165" s="139"/>
      <c r="AN1165" s="139"/>
      <c r="AO1165" s="139"/>
      <c r="AP1165" s="139"/>
      <c r="AQ1165" s="139"/>
      <c r="AR1165" s="139"/>
      <c r="AS1165" s="139"/>
      <c r="AT1165" s="139"/>
      <c r="AU1165" s="139"/>
      <c r="AV1165" s="139"/>
      <c r="AW1165" s="139"/>
      <c r="AX1165" s="139"/>
      <c r="AY1165" s="139"/>
      <c r="AZ1165" s="139"/>
      <c r="BA1165" s="139"/>
      <c r="BB1165" s="139"/>
      <c r="BC1165" s="139"/>
      <c r="BD1165" s="139"/>
      <c r="BE1165" s="139"/>
      <c r="BF1165" s="139"/>
      <c r="BG1165" s="139"/>
      <c r="BH1165" s="139"/>
      <c r="BI1165" s="139"/>
      <c r="BJ1165" s="139"/>
      <c r="BK1165" s="139"/>
      <c r="BL1165" s="139"/>
      <c r="BM1165" s="139"/>
      <c r="BN1165" s="139"/>
      <c r="BO1165" s="139"/>
      <c r="BP1165" s="139"/>
      <c r="BQ1165" s="139"/>
      <c r="BR1165" s="139"/>
      <c r="BS1165" s="139"/>
      <c r="BT1165" s="139"/>
      <c r="BU1165" s="139"/>
      <c r="BV1165" s="139"/>
      <c r="BW1165" s="139"/>
      <c r="BX1165" s="139"/>
      <c r="BY1165" s="139"/>
      <c r="BZ1165" s="139"/>
      <c r="CA1165" s="139"/>
      <c r="CB1165" s="139"/>
      <c r="CC1165" s="139"/>
      <c r="CD1165" s="139"/>
    </row>
    <row r="1166" spans="2:82" s="143" customFormat="1" x14ac:dyDescent="0.2">
      <c r="B1166" s="139"/>
      <c r="C1166" s="139"/>
      <c r="D1166" s="139"/>
      <c r="E1166" s="139"/>
      <c r="F1166" s="139"/>
      <c r="G1166" s="139"/>
      <c r="H1166" s="139"/>
      <c r="I1166" s="139"/>
      <c r="J1166" s="139"/>
      <c r="K1166" s="139"/>
      <c r="L1166" s="139"/>
      <c r="M1166" s="139"/>
      <c r="N1166" s="139"/>
      <c r="O1166" s="139"/>
      <c r="P1166" s="139"/>
      <c r="Q1166" s="139"/>
      <c r="R1166" s="139"/>
      <c r="S1166" s="139"/>
      <c r="T1166" s="139"/>
      <c r="U1166" s="139"/>
      <c r="V1166" s="139"/>
      <c r="W1166" s="139"/>
      <c r="X1166" s="139"/>
      <c r="Y1166" s="139"/>
      <c r="Z1166" s="139"/>
      <c r="AA1166" s="139"/>
      <c r="AB1166" s="139"/>
      <c r="AC1166" s="139"/>
      <c r="AD1166" s="139"/>
      <c r="AE1166" s="139"/>
      <c r="AF1166" s="139"/>
      <c r="AG1166" s="139"/>
      <c r="AH1166" s="139"/>
      <c r="AI1166" s="139"/>
      <c r="AJ1166" s="139"/>
      <c r="AK1166" s="139"/>
      <c r="AL1166" s="139"/>
      <c r="AM1166" s="139"/>
      <c r="AN1166" s="139"/>
      <c r="AO1166" s="139"/>
      <c r="AP1166" s="139"/>
      <c r="AQ1166" s="139"/>
      <c r="AR1166" s="139"/>
      <c r="AS1166" s="139"/>
      <c r="AT1166" s="139"/>
      <c r="AU1166" s="139"/>
      <c r="AV1166" s="139"/>
      <c r="AW1166" s="139"/>
      <c r="AX1166" s="139"/>
      <c r="AY1166" s="139"/>
      <c r="AZ1166" s="139"/>
      <c r="BA1166" s="139"/>
      <c r="BB1166" s="139"/>
      <c r="BC1166" s="139"/>
      <c r="BD1166" s="139"/>
      <c r="BE1166" s="139"/>
      <c r="BF1166" s="139"/>
      <c r="BG1166" s="139"/>
      <c r="BH1166" s="139"/>
      <c r="BI1166" s="139"/>
      <c r="BJ1166" s="139"/>
      <c r="BK1166" s="139"/>
      <c r="BL1166" s="139"/>
      <c r="BM1166" s="139"/>
      <c r="BN1166" s="139"/>
      <c r="BO1166" s="139"/>
      <c r="BP1166" s="139"/>
      <c r="BQ1166" s="139"/>
      <c r="BR1166" s="139"/>
      <c r="BS1166" s="139"/>
      <c r="BT1166" s="139"/>
      <c r="BU1166" s="139"/>
      <c r="BV1166" s="139"/>
      <c r="BW1166" s="139"/>
      <c r="BX1166" s="139"/>
      <c r="BY1166" s="139"/>
      <c r="BZ1166" s="139"/>
      <c r="CA1166" s="139"/>
      <c r="CB1166" s="139"/>
      <c r="CC1166" s="139"/>
      <c r="CD1166" s="139"/>
    </row>
    <row r="1167" spans="2:82" s="143" customFormat="1" x14ac:dyDescent="0.2">
      <c r="B1167" s="139"/>
      <c r="C1167" s="139"/>
      <c r="D1167" s="139"/>
      <c r="E1167" s="139"/>
      <c r="F1167" s="139"/>
      <c r="G1167" s="139"/>
      <c r="H1167" s="139"/>
      <c r="I1167" s="139"/>
      <c r="J1167" s="139"/>
      <c r="K1167" s="139"/>
      <c r="L1167" s="139"/>
      <c r="M1167" s="139"/>
      <c r="N1167" s="139"/>
      <c r="O1167" s="139"/>
      <c r="P1167" s="139"/>
      <c r="Q1167" s="139"/>
      <c r="R1167" s="139"/>
      <c r="S1167" s="139"/>
      <c r="T1167" s="139"/>
      <c r="U1167" s="139"/>
      <c r="V1167" s="139"/>
      <c r="W1167" s="139"/>
      <c r="X1167" s="139"/>
      <c r="Y1167" s="139"/>
      <c r="Z1167" s="139"/>
      <c r="AA1167" s="139"/>
      <c r="AB1167" s="139"/>
      <c r="AC1167" s="139"/>
      <c r="AD1167" s="139"/>
      <c r="AE1167" s="139"/>
      <c r="AF1167" s="139"/>
      <c r="AG1167" s="139"/>
      <c r="AH1167" s="139"/>
      <c r="AI1167" s="139"/>
      <c r="AJ1167" s="139"/>
      <c r="AK1167" s="139"/>
      <c r="AL1167" s="139"/>
      <c r="AM1167" s="139"/>
      <c r="AN1167" s="139"/>
      <c r="AO1167" s="139"/>
      <c r="AP1167" s="139"/>
      <c r="AQ1167" s="139"/>
      <c r="AR1167" s="139"/>
      <c r="AS1167" s="139"/>
      <c r="AT1167" s="139"/>
      <c r="AU1167" s="139"/>
      <c r="AV1167" s="139"/>
      <c r="AW1167" s="139"/>
      <c r="AX1167" s="139"/>
      <c r="AY1167" s="139"/>
      <c r="AZ1167" s="139"/>
      <c r="BA1167" s="139"/>
      <c r="BB1167" s="139"/>
      <c r="BC1167" s="139"/>
      <c r="BD1167" s="139"/>
      <c r="BE1167" s="139"/>
      <c r="BF1167" s="139"/>
      <c r="BG1167" s="139"/>
      <c r="BH1167" s="139"/>
      <c r="BI1167" s="139"/>
      <c r="BJ1167" s="139"/>
      <c r="BK1167" s="139"/>
      <c r="BL1167" s="139"/>
      <c r="BM1167" s="139"/>
      <c r="BN1167" s="139"/>
      <c r="BO1167" s="139"/>
      <c r="BP1167" s="139"/>
      <c r="BQ1167" s="139"/>
      <c r="BR1167" s="139"/>
      <c r="BS1167" s="139"/>
      <c r="BT1167" s="139"/>
      <c r="BU1167" s="139"/>
      <c r="BV1167" s="139"/>
      <c r="BW1167" s="139"/>
      <c r="BX1167" s="139"/>
      <c r="BY1167" s="139"/>
      <c r="BZ1167" s="139"/>
      <c r="CA1167" s="139"/>
      <c r="CB1167" s="139"/>
      <c r="CC1167" s="139"/>
      <c r="CD1167" s="139"/>
    </row>
    <row r="1168" spans="2:82" s="143" customFormat="1" x14ac:dyDescent="0.2">
      <c r="B1168" s="139"/>
      <c r="C1168" s="139"/>
      <c r="D1168" s="139"/>
      <c r="E1168" s="139"/>
      <c r="F1168" s="139"/>
      <c r="G1168" s="139"/>
      <c r="H1168" s="139"/>
      <c r="I1168" s="139"/>
      <c r="J1168" s="139"/>
      <c r="K1168" s="139"/>
      <c r="L1168" s="139"/>
      <c r="M1168" s="139"/>
      <c r="N1168" s="139"/>
      <c r="O1168" s="139"/>
      <c r="P1168" s="139"/>
      <c r="Q1168" s="139"/>
      <c r="R1168" s="139"/>
      <c r="S1168" s="139"/>
      <c r="T1168" s="139"/>
      <c r="U1168" s="139"/>
      <c r="V1168" s="139"/>
      <c r="W1168" s="139"/>
      <c r="X1168" s="139"/>
      <c r="Y1168" s="139"/>
      <c r="Z1168" s="139"/>
      <c r="AA1168" s="139"/>
      <c r="AB1168" s="139"/>
      <c r="AC1168" s="139"/>
      <c r="AD1168" s="139"/>
      <c r="AE1168" s="139"/>
      <c r="AF1168" s="139"/>
      <c r="AG1168" s="139"/>
      <c r="AH1168" s="139"/>
      <c r="AI1168" s="139"/>
      <c r="AJ1168" s="139"/>
      <c r="AK1168" s="139"/>
      <c r="AL1168" s="139"/>
      <c r="AM1168" s="139"/>
      <c r="AN1168" s="139"/>
      <c r="AO1168" s="139"/>
      <c r="AP1168" s="139"/>
      <c r="AQ1168" s="139"/>
      <c r="AR1168" s="139"/>
      <c r="AS1168" s="139"/>
      <c r="AT1168" s="139"/>
      <c r="AU1168" s="139"/>
      <c r="AV1168" s="139"/>
      <c r="AW1168" s="139"/>
      <c r="AX1168" s="139"/>
      <c r="AY1168" s="139"/>
      <c r="AZ1168" s="139"/>
      <c r="BA1168" s="139"/>
      <c r="BB1168" s="139"/>
      <c r="BC1168" s="139"/>
      <c r="BD1168" s="139"/>
      <c r="BE1168" s="139"/>
      <c r="BF1168" s="139"/>
      <c r="BG1168" s="139"/>
      <c r="BH1168" s="139"/>
      <c r="BI1168" s="139"/>
      <c r="BJ1168" s="139"/>
      <c r="BK1168" s="139"/>
      <c r="BL1168" s="139"/>
      <c r="BM1168" s="139"/>
      <c r="BN1168" s="139"/>
      <c r="BO1168" s="139"/>
      <c r="BP1168" s="139"/>
      <c r="BQ1168" s="139"/>
      <c r="BR1168" s="139"/>
      <c r="BS1168" s="139"/>
      <c r="BT1168" s="139"/>
      <c r="BU1168" s="139"/>
      <c r="BV1168" s="139"/>
      <c r="BW1168" s="139"/>
      <c r="BX1168" s="139"/>
      <c r="BY1168" s="139"/>
      <c r="BZ1168" s="139"/>
      <c r="CA1168" s="139"/>
      <c r="CB1168" s="139"/>
      <c r="CC1168" s="139"/>
      <c r="CD1168" s="139"/>
    </row>
    <row r="1169" spans="2:82" s="143" customFormat="1" x14ac:dyDescent="0.2">
      <c r="B1169" s="139"/>
      <c r="C1169" s="139"/>
      <c r="D1169" s="139"/>
      <c r="E1169" s="139"/>
      <c r="F1169" s="139"/>
      <c r="G1169" s="139"/>
      <c r="H1169" s="139"/>
      <c r="I1169" s="139"/>
      <c r="J1169" s="139"/>
      <c r="K1169" s="139"/>
      <c r="L1169" s="139"/>
      <c r="M1169" s="139"/>
      <c r="N1169" s="139"/>
      <c r="O1169" s="139"/>
      <c r="P1169" s="139"/>
      <c r="Q1169" s="139"/>
      <c r="R1169" s="139"/>
      <c r="S1169" s="139"/>
      <c r="T1169" s="139"/>
      <c r="U1169" s="139"/>
      <c r="V1169" s="139"/>
      <c r="W1169" s="139"/>
      <c r="X1169" s="139"/>
      <c r="Y1169" s="139"/>
      <c r="Z1169" s="139"/>
      <c r="AA1169" s="139"/>
      <c r="AB1169" s="139"/>
      <c r="AC1169" s="139"/>
      <c r="AD1169" s="139"/>
      <c r="AE1169" s="139"/>
      <c r="AF1169" s="139"/>
      <c r="AG1169" s="139"/>
      <c r="AH1169" s="139"/>
      <c r="AI1169" s="139"/>
      <c r="AJ1169" s="139"/>
      <c r="AK1169" s="139"/>
      <c r="AL1169" s="139"/>
      <c r="AM1169" s="139"/>
      <c r="AN1169" s="139"/>
      <c r="AO1169" s="139"/>
      <c r="AP1169" s="139"/>
      <c r="AQ1169" s="139"/>
      <c r="AR1169" s="139"/>
      <c r="AS1169" s="139"/>
      <c r="AT1169" s="139"/>
      <c r="AU1169" s="139"/>
      <c r="AV1169" s="139"/>
      <c r="AW1169" s="139"/>
      <c r="AX1169" s="139"/>
      <c r="AY1169" s="139"/>
      <c r="AZ1169" s="139"/>
      <c r="BA1169" s="139"/>
      <c r="BB1169" s="139"/>
      <c r="BC1169" s="139"/>
      <c r="BD1169" s="139"/>
      <c r="BE1169" s="139"/>
      <c r="BF1169" s="139"/>
      <c r="BG1169" s="139"/>
      <c r="BH1169" s="139"/>
      <c r="BI1169" s="139"/>
      <c r="BJ1169" s="139"/>
      <c r="BK1169" s="139"/>
      <c r="BL1169" s="139"/>
      <c r="BM1169" s="139"/>
      <c r="BN1169" s="139"/>
      <c r="BO1169" s="139"/>
      <c r="BP1169" s="139"/>
      <c r="BQ1169" s="139"/>
      <c r="BR1169" s="139"/>
      <c r="BS1169" s="139"/>
      <c r="BT1169" s="139"/>
      <c r="BU1169" s="139"/>
      <c r="BV1169" s="139"/>
      <c r="BW1169" s="139"/>
      <c r="BX1169" s="139"/>
      <c r="BY1169" s="139"/>
      <c r="BZ1169" s="139"/>
      <c r="CA1169" s="139"/>
      <c r="CB1169" s="139"/>
      <c r="CC1169" s="139"/>
      <c r="CD1169" s="139"/>
    </row>
    <row r="1170" spans="2:82" s="143" customFormat="1" x14ac:dyDescent="0.2">
      <c r="B1170" s="139"/>
      <c r="C1170" s="139"/>
      <c r="D1170" s="139"/>
      <c r="E1170" s="139"/>
      <c r="F1170" s="139"/>
      <c r="G1170" s="139"/>
      <c r="H1170" s="139"/>
      <c r="I1170" s="139"/>
      <c r="J1170" s="139"/>
      <c r="K1170" s="139"/>
      <c r="L1170" s="139"/>
      <c r="M1170" s="139"/>
      <c r="N1170" s="139"/>
      <c r="O1170" s="139"/>
      <c r="P1170" s="139"/>
      <c r="Q1170" s="139"/>
      <c r="R1170" s="139"/>
      <c r="S1170" s="139"/>
      <c r="T1170" s="139"/>
      <c r="U1170" s="139"/>
      <c r="V1170" s="139"/>
      <c r="W1170" s="139"/>
      <c r="X1170" s="139"/>
      <c r="Y1170" s="139"/>
      <c r="Z1170" s="139"/>
      <c r="AA1170" s="139"/>
      <c r="AB1170" s="139"/>
      <c r="AC1170" s="139"/>
      <c r="AD1170" s="139"/>
      <c r="AE1170" s="139"/>
      <c r="AF1170" s="139"/>
      <c r="AG1170" s="139"/>
      <c r="AH1170" s="139"/>
      <c r="AI1170" s="139"/>
      <c r="AJ1170" s="139"/>
      <c r="AK1170" s="139"/>
      <c r="AL1170" s="139"/>
      <c r="AM1170" s="139"/>
      <c r="AN1170" s="139"/>
      <c r="AO1170" s="139"/>
      <c r="AP1170" s="139"/>
      <c r="AQ1170" s="139"/>
      <c r="AR1170" s="139"/>
      <c r="AS1170" s="139"/>
      <c r="AT1170" s="139"/>
      <c r="AU1170" s="139"/>
      <c r="AV1170" s="139"/>
      <c r="AW1170" s="139"/>
      <c r="AX1170" s="139"/>
      <c r="AY1170" s="139"/>
      <c r="AZ1170" s="139"/>
      <c r="BA1170" s="139"/>
      <c r="BB1170" s="139"/>
      <c r="BC1170" s="139"/>
      <c r="BD1170" s="139"/>
      <c r="BE1170" s="139"/>
      <c r="BF1170" s="139"/>
      <c r="BG1170" s="139"/>
      <c r="BH1170" s="139"/>
      <c r="BI1170" s="139"/>
      <c r="BJ1170" s="139"/>
      <c r="BK1170" s="139"/>
      <c r="BL1170" s="139"/>
      <c r="BM1170" s="139"/>
      <c r="BN1170" s="139"/>
      <c r="BO1170" s="139"/>
      <c r="BP1170" s="139"/>
      <c r="BQ1170" s="139"/>
      <c r="BR1170" s="139"/>
      <c r="BS1170" s="139"/>
      <c r="BT1170" s="139"/>
      <c r="BU1170" s="139"/>
      <c r="BV1170" s="139"/>
      <c r="BW1170" s="139"/>
      <c r="BX1170" s="139"/>
      <c r="BY1170" s="139"/>
      <c r="BZ1170" s="139"/>
      <c r="CA1170" s="139"/>
      <c r="CB1170" s="139"/>
      <c r="CC1170" s="139"/>
      <c r="CD1170" s="139"/>
    </row>
    <row r="1171" spans="2:82" s="143" customFormat="1" x14ac:dyDescent="0.2">
      <c r="B1171" s="139"/>
      <c r="C1171" s="139"/>
      <c r="D1171" s="139"/>
      <c r="E1171" s="139"/>
      <c r="F1171" s="139"/>
      <c r="G1171" s="139"/>
      <c r="H1171" s="139"/>
      <c r="I1171" s="139"/>
      <c r="J1171" s="139"/>
      <c r="K1171" s="139"/>
      <c r="L1171" s="139"/>
      <c r="M1171" s="139"/>
      <c r="N1171" s="139"/>
      <c r="O1171" s="139"/>
      <c r="P1171" s="139"/>
      <c r="Q1171" s="139"/>
      <c r="R1171" s="139"/>
      <c r="S1171" s="139"/>
      <c r="T1171" s="139"/>
      <c r="U1171" s="139"/>
      <c r="V1171" s="139"/>
      <c r="W1171" s="139"/>
      <c r="X1171" s="139"/>
      <c r="Y1171" s="139"/>
      <c r="Z1171" s="139"/>
      <c r="AA1171" s="139"/>
      <c r="AB1171" s="139"/>
      <c r="AC1171" s="139"/>
      <c r="AD1171" s="139"/>
      <c r="AE1171" s="139"/>
      <c r="AF1171" s="139"/>
      <c r="AG1171" s="139"/>
      <c r="AH1171" s="139"/>
      <c r="AI1171" s="139"/>
      <c r="AJ1171" s="139"/>
      <c r="AK1171" s="139"/>
      <c r="AL1171" s="139"/>
      <c r="AM1171" s="139"/>
      <c r="AN1171" s="139"/>
      <c r="AO1171" s="139"/>
      <c r="AP1171" s="139"/>
      <c r="AQ1171" s="139"/>
      <c r="AR1171" s="139"/>
      <c r="AS1171" s="139"/>
      <c r="AT1171" s="139"/>
      <c r="AU1171" s="139"/>
      <c r="AV1171" s="139"/>
      <c r="AW1171" s="139"/>
      <c r="AX1171" s="139"/>
      <c r="AY1171" s="139"/>
      <c r="AZ1171" s="139"/>
      <c r="BA1171" s="139"/>
      <c r="BB1171" s="139"/>
      <c r="BC1171" s="139"/>
      <c r="BD1171" s="139"/>
      <c r="BE1171" s="139"/>
      <c r="BF1171" s="139"/>
      <c r="BG1171" s="139"/>
      <c r="BH1171" s="139"/>
      <c r="BI1171" s="139"/>
      <c r="BJ1171" s="139"/>
      <c r="BK1171" s="139"/>
      <c r="BL1171" s="139"/>
      <c r="BM1171" s="139"/>
      <c r="BN1171" s="139"/>
      <c r="BO1171" s="139"/>
      <c r="BP1171" s="139"/>
      <c r="BQ1171" s="139"/>
      <c r="BR1171" s="139"/>
      <c r="BS1171" s="139"/>
      <c r="BT1171" s="139"/>
      <c r="BU1171" s="139"/>
      <c r="BV1171" s="139"/>
      <c r="BW1171" s="139"/>
      <c r="BX1171" s="139"/>
      <c r="BY1171" s="139"/>
      <c r="BZ1171" s="139"/>
      <c r="CA1171" s="139"/>
      <c r="CB1171" s="139"/>
      <c r="CC1171" s="139"/>
      <c r="CD1171" s="139"/>
    </row>
    <row r="1172" spans="2:82" s="143" customFormat="1" x14ac:dyDescent="0.2">
      <c r="B1172" s="139"/>
      <c r="C1172" s="139"/>
      <c r="D1172" s="139"/>
      <c r="E1172" s="139"/>
      <c r="F1172" s="139"/>
      <c r="G1172" s="139"/>
      <c r="H1172" s="139"/>
      <c r="I1172" s="139"/>
      <c r="J1172" s="139"/>
      <c r="K1172" s="139"/>
      <c r="L1172" s="139"/>
      <c r="M1172" s="139"/>
      <c r="N1172" s="139"/>
      <c r="O1172" s="139"/>
      <c r="P1172" s="139"/>
      <c r="Q1172" s="139"/>
      <c r="R1172" s="139"/>
      <c r="S1172" s="139"/>
      <c r="T1172" s="139"/>
      <c r="U1172" s="139"/>
      <c r="V1172" s="139"/>
      <c r="W1172" s="139"/>
      <c r="X1172" s="139"/>
      <c r="Y1172" s="139"/>
      <c r="Z1172" s="139"/>
      <c r="AA1172" s="139"/>
      <c r="AB1172" s="139"/>
      <c r="AC1172" s="139"/>
      <c r="AD1172" s="139"/>
      <c r="AE1172" s="139"/>
      <c r="AF1172" s="139"/>
      <c r="AG1172" s="139"/>
      <c r="AH1172" s="139"/>
      <c r="AI1172" s="139"/>
      <c r="AJ1172" s="139"/>
      <c r="AK1172" s="139"/>
      <c r="AL1172" s="139"/>
      <c r="AM1172" s="139"/>
      <c r="AN1172" s="139"/>
      <c r="AO1172" s="139"/>
      <c r="AP1172" s="139"/>
      <c r="AQ1172" s="139"/>
      <c r="AR1172" s="139"/>
      <c r="AS1172" s="139"/>
      <c r="AT1172" s="139"/>
      <c r="AU1172" s="139"/>
      <c r="AV1172" s="139"/>
      <c r="AW1172" s="139"/>
      <c r="AX1172" s="139"/>
      <c r="AY1172" s="139"/>
      <c r="AZ1172" s="139"/>
      <c r="BA1172" s="139"/>
      <c r="BB1172" s="139"/>
      <c r="BC1172" s="139"/>
      <c r="BD1172" s="139"/>
      <c r="BE1172" s="139"/>
      <c r="BF1172" s="139"/>
      <c r="BG1172" s="139"/>
      <c r="BH1172" s="139"/>
      <c r="BI1172" s="139"/>
      <c r="BJ1172" s="139"/>
      <c r="BK1172" s="139"/>
      <c r="BL1172" s="139"/>
      <c r="BM1172" s="139"/>
      <c r="BN1172" s="139"/>
      <c r="BO1172" s="139"/>
      <c r="BP1172" s="139"/>
      <c r="BQ1172" s="139"/>
      <c r="BR1172" s="139"/>
      <c r="BS1172" s="139"/>
      <c r="BT1172" s="139"/>
      <c r="BU1172" s="139"/>
      <c r="BV1172" s="139"/>
      <c r="BW1172" s="139"/>
      <c r="BX1172" s="139"/>
      <c r="BY1172" s="139"/>
      <c r="BZ1172" s="139"/>
      <c r="CA1172" s="139"/>
      <c r="CB1172" s="139"/>
      <c r="CC1172" s="139"/>
      <c r="CD1172" s="139"/>
    </row>
    <row r="1173" spans="2:82" s="143" customFormat="1" x14ac:dyDescent="0.2">
      <c r="B1173" s="139"/>
      <c r="C1173" s="139"/>
      <c r="D1173" s="139"/>
      <c r="E1173" s="139"/>
      <c r="F1173" s="139"/>
      <c r="G1173" s="139"/>
      <c r="H1173" s="139"/>
      <c r="I1173" s="139"/>
      <c r="J1173" s="139"/>
      <c r="K1173" s="139"/>
      <c r="L1173" s="139"/>
      <c r="M1173" s="139"/>
      <c r="N1173" s="139"/>
      <c r="O1173" s="139"/>
      <c r="P1173" s="139"/>
      <c r="Q1173" s="139"/>
      <c r="R1173" s="139"/>
      <c r="S1173" s="139"/>
      <c r="T1173" s="139"/>
      <c r="U1173" s="139"/>
      <c r="V1173" s="139"/>
      <c r="W1173" s="139"/>
      <c r="X1173" s="139"/>
      <c r="Y1173" s="139"/>
      <c r="Z1173" s="139"/>
      <c r="AA1173" s="139"/>
      <c r="AB1173" s="139"/>
      <c r="AC1173" s="139"/>
      <c r="AD1173" s="139"/>
      <c r="AE1173" s="139"/>
      <c r="AF1173" s="139"/>
      <c r="AG1173" s="139"/>
      <c r="AH1173" s="139"/>
      <c r="AI1173" s="139"/>
      <c r="AJ1173" s="139"/>
      <c r="AK1173" s="139"/>
      <c r="AL1173" s="139"/>
      <c r="AM1173" s="139"/>
      <c r="AN1173" s="139"/>
      <c r="AO1173" s="139"/>
      <c r="AP1173" s="139"/>
      <c r="AQ1173" s="139"/>
      <c r="AR1173" s="139"/>
      <c r="AS1173" s="139"/>
      <c r="AT1173" s="139"/>
      <c r="AU1173" s="139"/>
      <c r="AV1173" s="139"/>
      <c r="AW1173" s="139"/>
      <c r="AX1173" s="139"/>
      <c r="AY1173" s="139"/>
      <c r="AZ1173" s="139"/>
      <c r="BA1173" s="139"/>
      <c r="BB1173" s="139"/>
      <c r="BC1173" s="139"/>
      <c r="BD1173" s="139"/>
      <c r="BE1173" s="139"/>
      <c r="BF1173" s="139"/>
      <c r="BG1173" s="139"/>
      <c r="BH1173" s="139"/>
      <c r="BI1173" s="139"/>
      <c r="BJ1173" s="139"/>
      <c r="BK1173" s="139"/>
      <c r="BL1173" s="139"/>
      <c r="BM1173" s="139"/>
      <c r="BN1173" s="139"/>
      <c r="BO1173" s="139"/>
      <c r="BP1173" s="139"/>
      <c r="BQ1173" s="139"/>
      <c r="BR1173" s="139"/>
      <c r="BS1173" s="139"/>
      <c r="BT1173" s="139"/>
      <c r="BU1173" s="139"/>
      <c r="BV1173" s="139"/>
      <c r="BW1173" s="139"/>
      <c r="BX1173" s="139"/>
      <c r="BY1173" s="139"/>
      <c r="BZ1173" s="139"/>
      <c r="CA1173" s="139"/>
      <c r="CB1173" s="139"/>
      <c r="CC1173" s="139"/>
      <c r="CD1173" s="139"/>
    </row>
    <row r="1174" spans="2:82" s="143" customFormat="1" x14ac:dyDescent="0.2">
      <c r="B1174" s="139"/>
      <c r="C1174" s="139"/>
      <c r="D1174" s="139"/>
      <c r="E1174" s="139"/>
      <c r="F1174" s="139"/>
      <c r="G1174" s="139"/>
      <c r="H1174" s="139"/>
      <c r="I1174" s="139"/>
      <c r="J1174" s="139"/>
      <c r="K1174" s="139"/>
      <c r="L1174" s="139"/>
      <c r="M1174" s="139"/>
      <c r="N1174" s="139"/>
      <c r="O1174" s="139"/>
      <c r="P1174" s="139"/>
      <c r="Q1174" s="139"/>
      <c r="R1174" s="139"/>
      <c r="S1174" s="139"/>
      <c r="T1174" s="139"/>
      <c r="U1174" s="139"/>
      <c r="V1174" s="139"/>
      <c r="W1174" s="139"/>
      <c r="X1174" s="139"/>
      <c r="Y1174" s="139"/>
      <c r="Z1174" s="139"/>
      <c r="AA1174" s="139"/>
      <c r="AB1174" s="139"/>
      <c r="AC1174" s="139"/>
      <c r="AD1174" s="139"/>
      <c r="AE1174" s="139"/>
      <c r="AF1174" s="139"/>
      <c r="AG1174" s="139"/>
      <c r="AH1174" s="139"/>
      <c r="AI1174" s="139"/>
      <c r="AJ1174" s="139"/>
      <c r="AK1174" s="139"/>
      <c r="AL1174" s="139"/>
      <c r="AM1174" s="139"/>
      <c r="AN1174" s="139"/>
      <c r="AO1174" s="139"/>
      <c r="AP1174" s="139"/>
      <c r="AQ1174" s="139"/>
      <c r="AR1174" s="139"/>
      <c r="AS1174" s="139"/>
      <c r="AT1174" s="139"/>
      <c r="AU1174" s="139"/>
      <c r="AV1174" s="139"/>
      <c r="AW1174" s="139"/>
      <c r="AX1174" s="139"/>
      <c r="AY1174" s="139"/>
      <c r="AZ1174" s="139"/>
      <c r="BA1174" s="139"/>
      <c r="BB1174" s="139"/>
      <c r="BC1174" s="139"/>
      <c r="BD1174" s="139"/>
      <c r="BE1174" s="139"/>
      <c r="BF1174" s="139"/>
      <c r="BG1174" s="139"/>
      <c r="BH1174" s="139"/>
      <c r="BI1174" s="139"/>
      <c r="BJ1174" s="139"/>
      <c r="BK1174" s="139"/>
      <c r="BL1174" s="139"/>
      <c r="BM1174" s="139"/>
      <c r="BN1174" s="139"/>
      <c r="BO1174" s="139"/>
      <c r="BP1174" s="139"/>
      <c r="BQ1174" s="139"/>
      <c r="BR1174" s="139"/>
      <c r="BS1174" s="139"/>
      <c r="BT1174" s="139"/>
      <c r="BU1174" s="139"/>
      <c r="BV1174" s="139"/>
      <c r="BW1174" s="139"/>
      <c r="BX1174" s="139"/>
      <c r="BY1174" s="139"/>
      <c r="BZ1174" s="139"/>
      <c r="CA1174" s="139"/>
      <c r="CB1174" s="139"/>
      <c r="CC1174" s="139"/>
      <c r="CD1174" s="139"/>
    </row>
    <row r="1175" spans="2:82" s="143" customFormat="1" x14ac:dyDescent="0.2">
      <c r="B1175" s="139"/>
      <c r="C1175" s="139"/>
      <c r="D1175" s="139"/>
      <c r="E1175" s="139"/>
      <c r="F1175" s="139"/>
      <c r="G1175" s="139"/>
      <c r="H1175" s="139"/>
      <c r="I1175" s="139"/>
      <c r="J1175" s="139"/>
      <c r="K1175" s="139"/>
      <c r="L1175" s="139"/>
      <c r="M1175" s="139"/>
      <c r="N1175" s="139"/>
      <c r="O1175" s="139"/>
      <c r="P1175" s="139"/>
      <c r="Q1175" s="139"/>
      <c r="R1175" s="139"/>
      <c r="S1175" s="139"/>
      <c r="T1175" s="139"/>
      <c r="U1175" s="139"/>
      <c r="V1175" s="139"/>
      <c r="W1175" s="139"/>
      <c r="X1175" s="139"/>
      <c r="Y1175" s="139"/>
      <c r="Z1175" s="139"/>
      <c r="AA1175" s="139"/>
      <c r="AB1175" s="139"/>
      <c r="AC1175" s="139"/>
      <c r="AD1175" s="139"/>
      <c r="AE1175" s="139"/>
      <c r="AF1175" s="139"/>
      <c r="AG1175" s="139"/>
      <c r="AH1175" s="139"/>
      <c r="AI1175" s="139"/>
      <c r="AJ1175" s="139"/>
      <c r="AK1175" s="139"/>
      <c r="AL1175" s="139"/>
      <c r="AM1175" s="139"/>
      <c r="AN1175" s="139"/>
      <c r="AO1175" s="139"/>
      <c r="AP1175" s="139"/>
      <c r="AQ1175" s="139"/>
      <c r="AR1175" s="139"/>
      <c r="AS1175" s="139"/>
      <c r="AT1175" s="139"/>
      <c r="AU1175" s="139"/>
      <c r="AV1175" s="139"/>
      <c r="AW1175" s="139"/>
      <c r="AX1175" s="139"/>
      <c r="AY1175" s="139"/>
      <c r="AZ1175" s="139"/>
      <c r="BA1175" s="139"/>
      <c r="BB1175" s="139"/>
      <c r="BC1175" s="139"/>
      <c r="BD1175" s="139"/>
      <c r="BE1175" s="139"/>
      <c r="BF1175" s="139"/>
      <c r="BG1175" s="139"/>
      <c r="BH1175" s="139"/>
      <c r="BI1175" s="139"/>
      <c r="BJ1175" s="139"/>
      <c r="BK1175" s="139"/>
      <c r="BL1175" s="139"/>
      <c r="BM1175" s="139"/>
      <c r="BN1175" s="139"/>
      <c r="BO1175" s="139"/>
      <c r="BP1175" s="139"/>
      <c r="BQ1175" s="139"/>
      <c r="BR1175" s="139"/>
      <c r="BS1175" s="139"/>
      <c r="BT1175" s="139"/>
      <c r="BU1175" s="139"/>
      <c r="BV1175" s="139"/>
      <c r="BW1175" s="139"/>
      <c r="BX1175" s="139"/>
      <c r="BY1175" s="139"/>
      <c r="BZ1175" s="139"/>
      <c r="CA1175" s="139"/>
      <c r="CB1175" s="139"/>
      <c r="CC1175" s="139"/>
      <c r="CD1175" s="139"/>
    </row>
    <row r="1176" spans="2:82" s="143" customFormat="1" x14ac:dyDescent="0.2">
      <c r="B1176" s="139"/>
      <c r="C1176" s="139"/>
      <c r="D1176" s="139"/>
      <c r="E1176" s="139"/>
      <c r="F1176" s="139"/>
      <c r="G1176" s="139"/>
      <c r="H1176" s="139"/>
      <c r="I1176" s="139"/>
      <c r="J1176" s="139"/>
      <c r="K1176" s="139"/>
      <c r="L1176" s="139"/>
      <c r="M1176" s="139"/>
      <c r="N1176" s="139"/>
      <c r="O1176" s="139"/>
      <c r="P1176" s="139"/>
      <c r="Q1176" s="139"/>
      <c r="R1176" s="139"/>
      <c r="S1176" s="139"/>
      <c r="T1176" s="139"/>
      <c r="U1176" s="139"/>
      <c r="V1176" s="139"/>
      <c r="W1176" s="139"/>
      <c r="X1176" s="139"/>
      <c r="Y1176" s="139"/>
      <c r="Z1176" s="139"/>
      <c r="AA1176" s="139"/>
      <c r="AB1176" s="139"/>
      <c r="AC1176" s="139"/>
      <c r="AD1176" s="139"/>
      <c r="AE1176" s="139"/>
      <c r="AF1176" s="139"/>
      <c r="AG1176" s="139"/>
      <c r="AH1176" s="139"/>
      <c r="AI1176" s="139"/>
      <c r="AJ1176" s="139"/>
      <c r="AK1176" s="139"/>
      <c r="AL1176" s="139"/>
      <c r="AM1176" s="139"/>
      <c r="AN1176" s="139"/>
      <c r="AO1176" s="139"/>
      <c r="AP1176" s="139"/>
      <c r="AQ1176" s="139"/>
      <c r="AR1176" s="139"/>
      <c r="AS1176" s="139"/>
      <c r="AT1176" s="139"/>
      <c r="AU1176" s="139"/>
      <c r="AV1176" s="139"/>
      <c r="AW1176" s="139"/>
      <c r="AX1176" s="139"/>
      <c r="AY1176" s="139"/>
      <c r="AZ1176" s="139"/>
      <c r="BA1176" s="139"/>
      <c r="BB1176" s="139"/>
      <c r="BC1176" s="139"/>
      <c r="BD1176" s="139"/>
      <c r="BE1176" s="139"/>
      <c r="BF1176" s="139"/>
      <c r="BG1176" s="139"/>
      <c r="BH1176" s="139"/>
      <c r="BI1176" s="139"/>
      <c r="BJ1176" s="139"/>
      <c r="BK1176" s="139"/>
      <c r="BL1176" s="139"/>
      <c r="BM1176" s="139"/>
      <c r="BN1176" s="139"/>
      <c r="BO1176" s="139"/>
      <c r="BP1176" s="139"/>
      <c r="BQ1176" s="139"/>
      <c r="BR1176" s="139"/>
      <c r="BS1176" s="139"/>
      <c r="BT1176" s="139"/>
      <c r="BU1176" s="139"/>
      <c r="BV1176" s="139"/>
      <c r="BW1176" s="139"/>
      <c r="BX1176" s="139"/>
      <c r="BY1176" s="139"/>
      <c r="BZ1176" s="139"/>
      <c r="CA1176" s="139"/>
      <c r="CB1176" s="139"/>
      <c r="CC1176" s="139"/>
      <c r="CD1176" s="139"/>
    </row>
    <row r="1177" spans="2:82" s="143" customFormat="1" x14ac:dyDescent="0.2">
      <c r="B1177" s="139"/>
      <c r="C1177" s="139"/>
      <c r="D1177" s="139"/>
      <c r="E1177" s="139"/>
      <c r="F1177" s="139"/>
      <c r="G1177" s="139"/>
      <c r="H1177" s="139"/>
      <c r="I1177" s="139"/>
      <c r="J1177" s="139"/>
      <c r="K1177" s="139"/>
      <c r="L1177" s="139"/>
      <c r="M1177" s="139"/>
      <c r="N1177" s="139"/>
      <c r="O1177" s="139"/>
      <c r="P1177" s="139"/>
      <c r="Q1177" s="139"/>
      <c r="R1177" s="139"/>
      <c r="S1177" s="139"/>
      <c r="T1177" s="139"/>
      <c r="U1177" s="139"/>
      <c r="V1177" s="139"/>
      <c r="W1177" s="139"/>
      <c r="X1177" s="139"/>
      <c r="Y1177" s="139"/>
      <c r="Z1177" s="139"/>
      <c r="AA1177" s="139"/>
      <c r="AB1177" s="139"/>
      <c r="AC1177" s="139"/>
      <c r="AD1177" s="139"/>
      <c r="AE1177" s="139"/>
      <c r="AF1177" s="139"/>
      <c r="AG1177" s="139"/>
      <c r="AH1177" s="139"/>
      <c r="AI1177" s="139"/>
      <c r="AJ1177" s="139"/>
      <c r="AK1177" s="139"/>
      <c r="AL1177" s="139"/>
      <c r="AM1177" s="139"/>
      <c r="AN1177" s="139"/>
      <c r="AO1177" s="139"/>
      <c r="AP1177" s="139"/>
      <c r="AQ1177" s="139"/>
      <c r="AR1177" s="139"/>
      <c r="AS1177" s="139"/>
      <c r="AT1177" s="139"/>
      <c r="AU1177" s="139"/>
      <c r="AV1177" s="139"/>
      <c r="AW1177" s="139"/>
      <c r="AX1177" s="139"/>
      <c r="AY1177" s="139"/>
      <c r="AZ1177" s="139"/>
      <c r="BA1177" s="139"/>
      <c r="BB1177" s="139"/>
      <c r="BC1177" s="139"/>
      <c r="BD1177" s="139"/>
      <c r="BE1177" s="139"/>
      <c r="BF1177" s="139"/>
      <c r="BG1177" s="139"/>
      <c r="BH1177" s="139"/>
      <c r="BI1177" s="139"/>
      <c r="BJ1177" s="139"/>
      <c r="BK1177" s="139"/>
      <c r="BL1177" s="139"/>
      <c r="BM1177" s="139"/>
      <c r="BN1177" s="139"/>
      <c r="BO1177" s="139"/>
      <c r="BP1177" s="139"/>
      <c r="BQ1177" s="139"/>
      <c r="BR1177" s="139"/>
      <c r="BS1177" s="139"/>
      <c r="BT1177" s="139"/>
      <c r="BU1177" s="139"/>
      <c r="BV1177" s="139"/>
      <c r="BW1177" s="139"/>
      <c r="BX1177" s="139"/>
      <c r="BY1177" s="139"/>
      <c r="BZ1177" s="139"/>
      <c r="CA1177" s="139"/>
      <c r="CB1177" s="139"/>
      <c r="CC1177" s="139"/>
      <c r="CD1177" s="139"/>
    </row>
    <row r="1178" spans="2:82" s="143" customFormat="1" x14ac:dyDescent="0.2">
      <c r="B1178" s="139"/>
      <c r="C1178" s="139"/>
      <c r="D1178" s="139"/>
      <c r="E1178" s="139"/>
      <c r="F1178" s="139"/>
      <c r="G1178" s="139"/>
      <c r="H1178" s="139"/>
      <c r="I1178" s="139"/>
      <c r="J1178" s="139"/>
      <c r="K1178" s="139"/>
      <c r="L1178" s="139"/>
      <c r="M1178" s="139"/>
      <c r="N1178" s="139"/>
      <c r="O1178" s="139"/>
      <c r="P1178" s="139"/>
      <c r="Q1178" s="139"/>
      <c r="R1178" s="139"/>
      <c r="S1178" s="139"/>
      <c r="T1178" s="139"/>
      <c r="U1178" s="139"/>
      <c r="V1178" s="139"/>
      <c r="W1178" s="139"/>
      <c r="X1178" s="139"/>
      <c r="Y1178" s="139"/>
      <c r="Z1178" s="139"/>
      <c r="AA1178" s="139"/>
      <c r="AB1178" s="139"/>
      <c r="AC1178" s="139"/>
      <c r="AD1178" s="139"/>
      <c r="AE1178" s="139"/>
      <c r="AF1178" s="139"/>
      <c r="AG1178" s="139"/>
      <c r="AH1178" s="139"/>
      <c r="AI1178" s="139"/>
      <c r="AJ1178" s="139"/>
      <c r="AK1178" s="139"/>
      <c r="AL1178" s="139"/>
      <c r="AM1178" s="139"/>
      <c r="AN1178" s="139"/>
      <c r="AO1178" s="139"/>
      <c r="AP1178" s="139"/>
      <c r="AQ1178" s="139"/>
      <c r="AR1178" s="139"/>
      <c r="AS1178" s="139"/>
      <c r="AT1178" s="139"/>
      <c r="AU1178" s="139"/>
      <c r="AV1178" s="139"/>
      <c r="AW1178" s="139"/>
      <c r="AX1178" s="139"/>
      <c r="AY1178" s="139"/>
      <c r="AZ1178" s="139"/>
      <c r="BA1178" s="139"/>
      <c r="BB1178" s="139"/>
      <c r="BC1178" s="139"/>
      <c r="BD1178" s="139"/>
      <c r="BE1178" s="139"/>
      <c r="BF1178" s="139"/>
      <c r="BG1178" s="139"/>
      <c r="BH1178" s="139"/>
      <c r="BI1178" s="139"/>
      <c r="BJ1178" s="139"/>
      <c r="BK1178" s="139"/>
      <c r="BL1178" s="139"/>
      <c r="BM1178" s="139"/>
      <c r="BN1178" s="139"/>
      <c r="BO1178" s="139"/>
      <c r="BP1178" s="139"/>
      <c r="BQ1178" s="139"/>
      <c r="BR1178" s="139"/>
      <c r="BS1178" s="139"/>
      <c r="BT1178" s="139"/>
      <c r="BU1178" s="139"/>
      <c r="BV1178" s="139"/>
      <c r="BW1178" s="139"/>
      <c r="BX1178" s="139"/>
      <c r="BY1178" s="139"/>
      <c r="BZ1178" s="139"/>
      <c r="CA1178" s="139"/>
      <c r="CB1178" s="139"/>
      <c r="CC1178" s="139"/>
      <c r="CD1178" s="139"/>
    </row>
    <row r="1179" spans="2:82" s="143" customFormat="1" x14ac:dyDescent="0.2">
      <c r="B1179" s="139"/>
      <c r="C1179" s="139"/>
      <c r="D1179" s="139"/>
      <c r="E1179" s="139"/>
      <c r="F1179" s="139"/>
      <c r="G1179" s="139"/>
      <c r="H1179" s="139"/>
      <c r="I1179" s="139"/>
      <c r="J1179" s="139"/>
      <c r="K1179" s="139"/>
      <c r="L1179" s="139"/>
      <c r="M1179" s="139"/>
      <c r="N1179" s="139"/>
      <c r="O1179" s="139"/>
      <c r="P1179" s="139"/>
      <c r="Q1179" s="139"/>
      <c r="R1179" s="139"/>
      <c r="S1179" s="139"/>
      <c r="T1179" s="139"/>
      <c r="U1179" s="139"/>
      <c r="V1179" s="139"/>
      <c r="W1179" s="139"/>
      <c r="X1179" s="139"/>
      <c r="Y1179" s="139"/>
      <c r="Z1179" s="139"/>
      <c r="AA1179" s="139"/>
      <c r="AB1179" s="139"/>
      <c r="AC1179" s="139"/>
      <c r="AD1179" s="139"/>
      <c r="AE1179" s="139"/>
      <c r="AF1179" s="139"/>
      <c r="AG1179" s="139"/>
      <c r="AH1179" s="139"/>
      <c r="AI1179" s="139"/>
      <c r="AJ1179" s="139"/>
      <c r="AK1179" s="139"/>
      <c r="AL1179" s="139"/>
      <c r="AM1179" s="139"/>
      <c r="AN1179" s="139"/>
      <c r="AO1179" s="139"/>
      <c r="AP1179" s="139"/>
      <c r="AQ1179" s="139"/>
      <c r="AR1179" s="139"/>
      <c r="AS1179" s="139"/>
      <c r="AT1179" s="139"/>
      <c r="AU1179" s="139"/>
      <c r="AV1179" s="139"/>
      <c r="AW1179" s="139"/>
      <c r="AX1179" s="139"/>
      <c r="AY1179" s="139"/>
      <c r="AZ1179" s="139"/>
      <c r="BA1179" s="139"/>
      <c r="BB1179" s="139"/>
      <c r="BC1179" s="139"/>
      <c r="BD1179" s="139"/>
      <c r="BE1179" s="139"/>
      <c r="BF1179" s="139"/>
      <c r="BG1179" s="139"/>
      <c r="BH1179" s="139"/>
      <c r="BI1179" s="139"/>
      <c r="BJ1179" s="139"/>
      <c r="BK1179" s="139"/>
      <c r="BL1179" s="139"/>
      <c r="BM1179" s="139"/>
      <c r="BN1179" s="139"/>
      <c r="BO1179" s="139"/>
      <c r="BP1179" s="139"/>
      <c r="BQ1179" s="139"/>
      <c r="BR1179" s="139"/>
      <c r="BS1179" s="139"/>
      <c r="BT1179" s="139"/>
      <c r="BU1179" s="139"/>
      <c r="BV1179" s="139"/>
      <c r="BW1179" s="139"/>
      <c r="BX1179" s="139"/>
      <c r="BY1179" s="139"/>
      <c r="BZ1179" s="139"/>
      <c r="CA1179" s="139"/>
      <c r="CB1179" s="139"/>
      <c r="CC1179" s="139"/>
      <c r="CD1179" s="139"/>
    </row>
    <row r="1180" spans="2:82" s="143" customFormat="1" x14ac:dyDescent="0.2">
      <c r="B1180" s="139"/>
      <c r="C1180" s="139"/>
      <c r="D1180" s="139"/>
      <c r="E1180" s="139"/>
      <c r="F1180" s="139"/>
      <c r="G1180" s="139"/>
      <c r="H1180" s="139"/>
      <c r="I1180" s="139"/>
      <c r="J1180" s="139"/>
      <c r="K1180" s="139"/>
      <c r="L1180" s="139"/>
      <c r="M1180" s="139"/>
      <c r="N1180" s="139"/>
      <c r="O1180" s="139"/>
      <c r="P1180" s="139"/>
      <c r="Q1180" s="139"/>
      <c r="R1180" s="139"/>
      <c r="S1180" s="139"/>
      <c r="T1180" s="139"/>
      <c r="U1180" s="139"/>
      <c r="V1180" s="139"/>
      <c r="W1180" s="139"/>
      <c r="X1180" s="139"/>
      <c r="Y1180" s="139"/>
      <c r="Z1180" s="139"/>
      <c r="AA1180" s="139"/>
      <c r="AB1180" s="139"/>
      <c r="AC1180" s="139"/>
      <c r="AD1180" s="139"/>
      <c r="AE1180" s="139"/>
      <c r="AF1180" s="139"/>
      <c r="AG1180" s="139"/>
      <c r="AH1180" s="139"/>
      <c r="AI1180" s="139"/>
      <c r="AJ1180" s="139"/>
      <c r="AK1180" s="139"/>
      <c r="AL1180" s="139"/>
      <c r="AM1180" s="139"/>
      <c r="AN1180" s="139"/>
      <c r="AO1180" s="139"/>
      <c r="AP1180" s="139"/>
      <c r="AQ1180" s="139"/>
      <c r="AR1180" s="139"/>
      <c r="AS1180" s="139"/>
      <c r="AT1180" s="139"/>
      <c r="AU1180" s="139"/>
      <c r="AV1180" s="139"/>
      <c r="AW1180" s="139"/>
      <c r="AX1180" s="139"/>
      <c r="AY1180" s="139"/>
      <c r="AZ1180" s="139"/>
      <c r="BA1180" s="139"/>
      <c r="BB1180" s="139"/>
      <c r="BC1180" s="139"/>
      <c r="BD1180" s="139"/>
      <c r="BE1180" s="139"/>
      <c r="BF1180" s="139"/>
      <c r="BG1180" s="139"/>
      <c r="BH1180" s="139"/>
      <c r="BI1180" s="139"/>
      <c r="BJ1180" s="139"/>
      <c r="BK1180" s="139"/>
      <c r="BL1180" s="139"/>
      <c r="BM1180" s="139"/>
      <c r="BN1180" s="139"/>
      <c r="BO1180" s="139"/>
      <c r="BP1180" s="139"/>
      <c r="BQ1180" s="139"/>
      <c r="BR1180" s="139"/>
      <c r="BS1180" s="139"/>
      <c r="BT1180" s="139"/>
      <c r="BU1180" s="139"/>
      <c r="BV1180" s="139"/>
      <c r="BW1180" s="139"/>
      <c r="BX1180" s="139"/>
      <c r="BY1180" s="139"/>
      <c r="BZ1180" s="139"/>
      <c r="CA1180" s="139"/>
      <c r="CB1180" s="139"/>
      <c r="CC1180" s="139"/>
      <c r="CD1180" s="139"/>
    </row>
    <row r="1181" spans="2:82" s="143" customFormat="1" x14ac:dyDescent="0.2">
      <c r="B1181" s="139"/>
      <c r="C1181" s="139"/>
      <c r="D1181" s="139"/>
      <c r="E1181" s="139"/>
      <c r="F1181" s="139"/>
      <c r="G1181" s="139"/>
      <c r="H1181" s="139"/>
      <c r="I1181" s="139"/>
      <c r="J1181" s="139"/>
      <c r="K1181" s="139"/>
      <c r="L1181" s="139"/>
      <c r="M1181" s="139"/>
      <c r="N1181" s="139"/>
      <c r="O1181" s="139"/>
      <c r="P1181" s="139"/>
      <c r="Q1181" s="139"/>
      <c r="R1181" s="139"/>
      <c r="S1181" s="139"/>
      <c r="T1181" s="139"/>
      <c r="U1181" s="139"/>
      <c r="V1181" s="139"/>
      <c r="W1181" s="139"/>
      <c r="X1181" s="139"/>
      <c r="Y1181" s="139"/>
      <c r="Z1181" s="139"/>
      <c r="AA1181" s="139"/>
      <c r="AB1181" s="139"/>
      <c r="AC1181" s="139"/>
      <c r="AD1181" s="139"/>
      <c r="AE1181" s="139"/>
      <c r="AF1181" s="139"/>
      <c r="AG1181" s="139"/>
      <c r="AH1181" s="139"/>
      <c r="AI1181" s="139"/>
      <c r="AJ1181" s="139"/>
      <c r="AK1181" s="139"/>
      <c r="AL1181" s="139"/>
      <c r="AM1181" s="139"/>
      <c r="AN1181" s="139"/>
      <c r="AO1181" s="139"/>
      <c r="AP1181" s="139"/>
      <c r="AQ1181" s="139"/>
      <c r="AR1181" s="139"/>
      <c r="AS1181" s="139"/>
      <c r="AT1181" s="139"/>
      <c r="AU1181" s="139"/>
      <c r="AV1181" s="139"/>
      <c r="AW1181" s="139"/>
      <c r="AX1181" s="139"/>
      <c r="AY1181" s="139"/>
      <c r="AZ1181" s="139"/>
      <c r="BA1181" s="139"/>
      <c r="BB1181" s="139"/>
      <c r="BC1181" s="139"/>
      <c r="BD1181" s="139"/>
      <c r="BE1181" s="139"/>
      <c r="BF1181" s="139"/>
      <c r="BG1181" s="139"/>
      <c r="BH1181" s="139"/>
      <c r="BI1181" s="139"/>
      <c r="BJ1181" s="139"/>
      <c r="BK1181" s="139"/>
      <c r="BL1181" s="139"/>
      <c r="BM1181" s="139"/>
      <c r="BN1181" s="139"/>
      <c r="BO1181" s="139"/>
      <c r="BP1181" s="139"/>
      <c r="BQ1181" s="139"/>
      <c r="BR1181" s="139"/>
      <c r="BS1181" s="139"/>
      <c r="BT1181" s="139"/>
      <c r="BU1181" s="139"/>
      <c r="BV1181" s="139"/>
      <c r="BW1181" s="139"/>
      <c r="BX1181" s="139"/>
      <c r="BY1181" s="139"/>
      <c r="BZ1181" s="139"/>
      <c r="CA1181" s="139"/>
      <c r="CB1181" s="139"/>
      <c r="CC1181" s="139"/>
      <c r="CD1181" s="139"/>
    </row>
    <row r="1182" spans="2:82" s="143" customFormat="1" x14ac:dyDescent="0.2">
      <c r="B1182" s="139"/>
      <c r="C1182" s="139"/>
      <c r="D1182" s="139"/>
      <c r="E1182" s="139"/>
      <c r="F1182" s="139"/>
      <c r="G1182" s="139"/>
      <c r="H1182" s="139"/>
      <c r="I1182" s="139"/>
      <c r="J1182" s="139"/>
      <c r="K1182" s="139"/>
      <c r="L1182" s="139"/>
      <c r="M1182" s="139"/>
      <c r="N1182" s="139"/>
      <c r="O1182" s="139"/>
      <c r="P1182" s="139"/>
      <c r="Q1182" s="139"/>
      <c r="R1182" s="139"/>
      <c r="S1182" s="139"/>
      <c r="T1182" s="139"/>
      <c r="U1182" s="139"/>
      <c r="V1182" s="139"/>
      <c r="W1182" s="139"/>
      <c r="X1182" s="139"/>
      <c r="Y1182" s="139"/>
      <c r="Z1182" s="139"/>
      <c r="AA1182" s="139"/>
      <c r="AB1182" s="139"/>
      <c r="AC1182" s="139"/>
      <c r="AD1182" s="139"/>
      <c r="AE1182" s="139"/>
      <c r="AF1182" s="139"/>
      <c r="AG1182" s="139"/>
      <c r="AH1182" s="139"/>
      <c r="AI1182" s="139"/>
      <c r="AJ1182" s="139"/>
      <c r="AK1182" s="139"/>
      <c r="AL1182" s="139"/>
      <c r="AM1182" s="139"/>
      <c r="AN1182" s="139"/>
      <c r="AO1182" s="139"/>
      <c r="AP1182" s="139"/>
      <c r="AQ1182" s="139"/>
      <c r="AR1182" s="139"/>
      <c r="AS1182" s="139"/>
      <c r="AT1182" s="139"/>
      <c r="AU1182" s="139"/>
      <c r="AV1182" s="139"/>
      <c r="AW1182" s="139"/>
      <c r="AX1182" s="139"/>
      <c r="AY1182" s="139"/>
      <c r="AZ1182" s="139"/>
      <c r="BA1182" s="139"/>
      <c r="BB1182" s="139"/>
      <c r="BC1182" s="139"/>
      <c r="BD1182" s="139"/>
      <c r="BE1182" s="139"/>
      <c r="BF1182" s="139"/>
      <c r="BG1182" s="139"/>
      <c r="BH1182" s="139"/>
      <c r="BI1182" s="139"/>
      <c r="BJ1182" s="139"/>
      <c r="BK1182" s="139"/>
      <c r="BL1182" s="139"/>
      <c r="BM1182" s="139"/>
      <c r="BN1182" s="139"/>
      <c r="BO1182" s="139"/>
      <c r="BP1182" s="139"/>
      <c r="BQ1182" s="139"/>
      <c r="BR1182" s="139"/>
      <c r="BS1182" s="139"/>
      <c r="BT1182" s="139"/>
      <c r="BU1182" s="139"/>
      <c r="BV1182" s="139"/>
      <c r="BW1182" s="139"/>
      <c r="BX1182" s="139"/>
      <c r="BY1182" s="139"/>
      <c r="BZ1182" s="139"/>
      <c r="CA1182" s="139"/>
      <c r="CB1182" s="139"/>
      <c r="CC1182" s="139"/>
      <c r="CD1182" s="139"/>
    </row>
    <row r="1183" spans="2:82" s="143" customFormat="1" x14ac:dyDescent="0.2">
      <c r="B1183" s="139"/>
      <c r="C1183" s="139"/>
      <c r="D1183" s="139"/>
      <c r="E1183" s="139"/>
      <c r="F1183" s="139"/>
      <c r="G1183" s="139"/>
      <c r="H1183" s="139"/>
      <c r="I1183" s="139"/>
      <c r="J1183" s="139"/>
      <c r="K1183" s="139"/>
      <c r="L1183" s="139"/>
      <c r="M1183" s="139"/>
      <c r="N1183" s="139"/>
      <c r="O1183" s="139"/>
      <c r="P1183" s="139"/>
      <c r="Q1183" s="139"/>
      <c r="R1183" s="139"/>
      <c r="S1183" s="139"/>
      <c r="T1183" s="139"/>
      <c r="U1183" s="139"/>
      <c r="V1183" s="139"/>
      <c r="W1183" s="139"/>
      <c r="X1183" s="139"/>
      <c r="Y1183" s="139"/>
      <c r="Z1183" s="139"/>
      <c r="AA1183" s="139"/>
      <c r="AB1183" s="139"/>
      <c r="AC1183" s="139"/>
      <c r="AD1183" s="139"/>
      <c r="AE1183" s="139"/>
      <c r="AF1183" s="139"/>
      <c r="AG1183" s="139"/>
      <c r="AH1183" s="139"/>
      <c r="AI1183" s="139"/>
      <c r="AJ1183" s="139"/>
      <c r="AK1183" s="139"/>
      <c r="AL1183" s="139"/>
      <c r="AM1183" s="139"/>
      <c r="AN1183" s="139"/>
      <c r="AO1183" s="139"/>
      <c r="AP1183" s="139"/>
      <c r="AQ1183" s="139"/>
      <c r="AR1183" s="139"/>
      <c r="AS1183" s="139"/>
      <c r="AT1183" s="139"/>
      <c r="AU1183" s="139"/>
      <c r="AV1183" s="139"/>
      <c r="AW1183" s="139"/>
      <c r="AX1183" s="139"/>
      <c r="AY1183" s="139"/>
      <c r="AZ1183" s="139"/>
      <c r="BA1183" s="139"/>
      <c r="BB1183" s="139"/>
      <c r="BC1183" s="139"/>
      <c r="BD1183" s="139"/>
      <c r="BE1183" s="139"/>
      <c r="BF1183" s="139"/>
      <c r="BG1183" s="139"/>
      <c r="BH1183" s="139"/>
      <c r="BI1183" s="139"/>
      <c r="BJ1183" s="139"/>
      <c r="BK1183" s="139"/>
      <c r="BL1183" s="139"/>
      <c r="BM1183" s="139"/>
      <c r="BN1183" s="139"/>
      <c r="BO1183" s="139"/>
      <c r="BP1183" s="139"/>
      <c r="BQ1183" s="139"/>
      <c r="BR1183" s="139"/>
      <c r="BS1183" s="139"/>
      <c r="BT1183" s="139"/>
      <c r="BU1183" s="139"/>
      <c r="BV1183" s="139"/>
      <c r="BW1183" s="139"/>
      <c r="BX1183" s="139"/>
      <c r="BY1183" s="139"/>
      <c r="BZ1183" s="139"/>
      <c r="CA1183" s="139"/>
      <c r="CB1183" s="139"/>
      <c r="CC1183" s="139"/>
      <c r="CD1183" s="139"/>
    </row>
    <row r="1184" spans="2:82" s="143" customFormat="1" x14ac:dyDescent="0.2">
      <c r="B1184" s="139"/>
      <c r="C1184" s="139"/>
      <c r="D1184" s="139"/>
      <c r="E1184" s="139"/>
      <c r="F1184" s="139"/>
      <c r="G1184" s="139"/>
      <c r="H1184" s="139"/>
      <c r="I1184" s="139"/>
      <c r="J1184" s="139"/>
      <c r="K1184" s="139"/>
      <c r="L1184" s="139"/>
      <c r="M1184" s="139"/>
      <c r="N1184" s="139"/>
      <c r="O1184" s="139"/>
      <c r="P1184" s="139"/>
      <c r="Q1184" s="139"/>
      <c r="R1184" s="139"/>
      <c r="S1184" s="139"/>
      <c r="T1184" s="139"/>
      <c r="U1184" s="139"/>
      <c r="V1184" s="139"/>
      <c r="W1184" s="139"/>
      <c r="X1184" s="139"/>
      <c r="Y1184" s="139"/>
      <c r="Z1184" s="139"/>
      <c r="AA1184" s="139"/>
      <c r="AB1184" s="139"/>
      <c r="AC1184" s="139"/>
      <c r="AD1184" s="139"/>
      <c r="AE1184" s="139"/>
      <c r="AF1184" s="139"/>
      <c r="AG1184" s="139"/>
      <c r="AH1184" s="139"/>
      <c r="AI1184" s="139"/>
      <c r="AJ1184" s="139"/>
      <c r="AK1184" s="139"/>
      <c r="AL1184" s="139"/>
      <c r="AM1184" s="139"/>
      <c r="AN1184" s="139"/>
      <c r="AO1184" s="139"/>
      <c r="AP1184" s="139"/>
      <c r="AQ1184" s="139"/>
      <c r="AR1184" s="139"/>
      <c r="AS1184" s="139"/>
      <c r="AT1184" s="139"/>
      <c r="AU1184" s="139"/>
      <c r="AV1184" s="139"/>
      <c r="AW1184" s="139"/>
      <c r="AX1184" s="139"/>
      <c r="AY1184" s="139"/>
      <c r="AZ1184" s="139"/>
      <c r="BA1184" s="139"/>
      <c r="BB1184" s="139"/>
      <c r="BC1184" s="139"/>
      <c r="BD1184" s="139"/>
      <c r="BE1184" s="139"/>
      <c r="BF1184" s="139"/>
      <c r="BG1184" s="139"/>
      <c r="BH1184" s="139"/>
      <c r="BI1184" s="139"/>
      <c r="BJ1184" s="139"/>
      <c r="BK1184" s="139"/>
      <c r="BL1184" s="139"/>
      <c r="BM1184" s="139"/>
      <c r="BN1184" s="139"/>
      <c r="BO1184" s="139"/>
      <c r="BP1184" s="139"/>
      <c r="BQ1184" s="139"/>
      <c r="BR1184" s="139"/>
      <c r="BS1184" s="139"/>
      <c r="BT1184" s="139"/>
      <c r="BU1184" s="139"/>
      <c r="BV1184" s="139"/>
      <c r="BW1184" s="139"/>
      <c r="BX1184" s="139"/>
      <c r="BY1184" s="139"/>
      <c r="BZ1184" s="139"/>
      <c r="CA1184" s="139"/>
      <c r="CB1184" s="139"/>
      <c r="CC1184" s="139"/>
      <c r="CD1184" s="139"/>
    </row>
    <row r="1185" spans="2:82" s="143" customFormat="1" x14ac:dyDescent="0.2">
      <c r="B1185" s="139"/>
      <c r="C1185" s="139"/>
      <c r="D1185" s="139"/>
      <c r="E1185" s="139"/>
      <c r="F1185" s="139"/>
      <c r="G1185" s="139"/>
      <c r="H1185" s="139"/>
      <c r="I1185" s="139"/>
      <c r="J1185" s="139"/>
      <c r="K1185" s="139"/>
      <c r="L1185" s="139"/>
      <c r="M1185" s="139"/>
      <c r="N1185" s="139"/>
      <c r="O1185" s="139"/>
      <c r="P1185" s="139"/>
      <c r="Q1185" s="139"/>
      <c r="R1185" s="139"/>
      <c r="S1185" s="139"/>
      <c r="T1185" s="139"/>
      <c r="U1185" s="139"/>
      <c r="V1185" s="139"/>
      <c r="W1185" s="139"/>
      <c r="X1185" s="139"/>
      <c r="Y1185" s="139"/>
      <c r="Z1185" s="139"/>
      <c r="AA1185" s="139"/>
      <c r="AB1185" s="139"/>
      <c r="AC1185" s="139"/>
      <c r="AD1185" s="139"/>
      <c r="AE1185" s="139"/>
      <c r="AF1185" s="139"/>
      <c r="AG1185" s="139"/>
      <c r="AH1185" s="139"/>
      <c r="AI1185" s="139"/>
      <c r="AJ1185" s="139"/>
      <c r="AK1185" s="139"/>
      <c r="AL1185" s="139"/>
      <c r="AM1185" s="139"/>
      <c r="AN1185" s="139"/>
      <c r="AO1185" s="139"/>
      <c r="AP1185" s="139"/>
      <c r="AQ1185" s="139"/>
      <c r="AR1185" s="139"/>
      <c r="AS1185" s="139"/>
      <c r="AT1185" s="139"/>
      <c r="AU1185" s="139"/>
      <c r="AV1185" s="139"/>
      <c r="AW1185" s="139"/>
      <c r="AX1185" s="139"/>
      <c r="AY1185" s="139"/>
      <c r="AZ1185" s="139"/>
      <c r="BA1185" s="139"/>
      <c r="BB1185" s="139"/>
      <c r="BC1185" s="139"/>
      <c r="BD1185" s="139"/>
      <c r="BE1185" s="139"/>
      <c r="BF1185" s="139"/>
      <c r="BG1185" s="139"/>
      <c r="BH1185" s="139"/>
      <c r="BI1185" s="139"/>
      <c r="BJ1185" s="139"/>
      <c r="BK1185" s="139"/>
      <c r="BL1185" s="139"/>
      <c r="BM1185" s="139"/>
      <c r="BN1185" s="139"/>
      <c r="BO1185" s="139"/>
      <c r="BP1185" s="139"/>
      <c r="BQ1185" s="139"/>
      <c r="BR1185" s="139"/>
      <c r="BS1185" s="139"/>
      <c r="BT1185" s="139"/>
      <c r="BU1185" s="139"/>
      <c r="BV1185" s="139"/>
      <c r="BW1185" s="139"/>
      <c r="BX1185" s="139"/>
      <c r="BY1185" s="139"/>
      <c r="BZ1185" s="139"/>
      <c r="CA1185" s="139"/>
      <c r="CB1185" s="139"/>
      <c r="CC1185" s="139"/>
      <c r="CD1185" s="139"/>
    </row>
    <row r="1186" spans="2:82" s="143" customFormat="1" x14ac:dyDescent="0.2">
      <c r="B1186" s="139"/>
      <c r="C1186" s="139"/>
      <c r="D1186" s="139"/>
      <c r="E1186" s="139"/>
      <c r="F1186" s="139"/>
      <c r="G1186" s="139"/>
      <c r="H1186" s="139"/>
      <c r="I1186" s="139"/>
      <c r="J1186" s="139"/>
      <c r="K1186" s="139"/>
      <c r="L1186" s="139"/>
      <c r="M1186" s="139"/>
      <c r="N1186" s="139"/>
      <c r="O1186" s="139"/>
      <c r="P1186" s="139"/>
      <c r="Q1186" s="139"/>
      <c r="R1186" s="139"/>
      <c r="S1186" s="139"/>
      <c r="T1186" s="139"/>
      <c r="U1186" s="139"/>
      <c r="V1186" s="139"/>
      <c r="W1186" s="139"/>
      <c r="X1186" s="139"/>
      <c r="Y1186" s="139"/>
      <c r="Z1186" s="139"/>
      <c r="AA1186" s="139"/>
      <c r="AB1186" s="139"/>
      <c r="AC1186" s="139"/>
      <c r="AD1186" s="139"/>
      <c r="AE1186" s="139"/>
      <c r="AF1186" s="139"/>
      <c r="AG1186" s="139"/>
      <c r="AH1186" s="139"/>
      <c r="AI1186" s="139"/>
      <c r="AJ1186" s="139"/>
      <c r="AK1186" s="139"/>
      <c r="AL1186" s="139"/>
      <c r="AM1186" s="139"/>
      <c r="AN1186" s="139"/>
      <c r="AO1186" s="139"/>
      <c r="AP1186" s="139"/>
      <c r="AQ1186" s="139"/>
      <c r="AR1186" s="139"/>
      <c r="AS1186" s="139"/>
      <c r="AT1186" s="139"/>
      <c r="AU1186" s="139"/>
      <c r="AV1186" s="139"/>
      <c r="AW1186" s="139"/>
      <c r="AX1186" s="139"/>
      <c r="AY1186" s="139"/>
      <c r="AZ1186" s="139"/>
      <c r="BA1186" s="139"/>
      <c r="BB1186" s="139"/>
      <c r="BC1186" s="139"/>
      <c r="BD1186" s="139"/>
      <c r="BE1186" s="139"/>
      <c r="BF1186" s="139"/>
      <c r="BG1186" s="139"/>
      <c r="BH1186" s="139"/>
      <c r="BI1186" s="139"/>
      <c r="BJ1186" s="139"/>
      <c r="BK1186" s="139"/>
      <c r="BL1186" s="139"/>
      <c r="BM1186" s="139"/>
      <c r="BN1186" s="139"/>
      <c r="BO1186" s="139"/>
      <c r="BP1186" s="139"/>
      <c r="BQ1186" s="139"/>
      <c r="BR1186" s="139"/>
      <c r="BS1186" s="139"/>
      <c r="BT1186" s="139"/>
      <c r="BU1186" s="139"/>
      <c r="BV1186" s="139"/>
      <c r="BW1186" s="139"/>
      <c r="BX1186" s="139"/>
      <c r="BY1186" s="139"/>
      <c r="BZ1186" s="139"/>
      <c r="CA1186" s="139"/>
      <c r="CB1186" s="139"/>
      <c r="CC1186" s="139"/>
      <c r="CD1186" s="139"/>
    </row>
    <row r="1187" spans="2:82" s="143" customFormat="1" x14ac:dyDescent="0.2">
      <c r="B1187" s="139"/>
      <c r="C1187" s="139"/>
      <c r="D1187" s="139"/>
      <c r="E1187" s="139"/>
      <c r="F1187" s="139"/>
      <c r="G1187" s="139"/>
      <c r="H1187" s="139"/>
      <c r="I1187" s="139"/>
      <c r="J1187" s="139"/>
      <c r="K1187" s="139"/>
      <c r="L1187" s="139"/>
      <c r="M1187" s="139"/>
      <c r="N1187" s="139"/>
      <c r="O1187" s="139"/>
      <c r="P1187" s="139"/>
      <c r="Q1187" s="139"/>
      <c r="R1187" s="139"/>
      <c r="S1187" s="139"/>
      <c r="T1187" s="139"/>
      <c r="U1187" s="139"/>
      <c r="V1187" s="139"/>
      <c r="W1187" s="139"/>
      <c r="X1187" s="139"/>
      <c r="Y1187" s="139"/>
      <c r="Z1187" s="139"/>
      <c r="AA1187" s="139"/>
      <c r="AB1187" s="139"/>
      <c r="AC1187" s="139"/>
      <c r="AD1187" s="139"/>
      <c r="AE1187" s="139"/>
      <c r="AF1187" s="139"/>
      <c r="AG1187" s="139"/>
      <c r="AH1187" s="139"/>
      <c r="AI1187" s="139"/>
      <c r="AJ1187" s="139"/>
      <c r="AK1187" s="139"/>
      <c r="AL1187" s="139"/>
      <c r="AM1187" s="139"/>
      <c r="AN1187" s="139"/>
      <c r="AO1187" s="139"/>
      <c r="AP1187" s="139"/>
      <c r="AQ1187" s="139"/>
      <c r="AR1187" s="139"/>
      <c r="AS1187" s="139"/>
      <c r="AT1187" s="139"/>
      <c r="AU1187" s="139"/>
      <c r="AV1187" s="139"/>
      <c r="AW1187" s="139"/>
      <c r="AX1187" s="139"/>
      <c r="AY1187" s="139"/>
      <c r="AZ1187" s="139"/>
      <c r="BA1187" s="139"/>
      <c r="BB1187" s="139"/>
      <c r="BC1187" s="139"/>
      <c r="BD1187" s="139"/>
      <c r="BE1187" s="139"/>
      <c r="BF1187" s="139"/>
      <c r="BG1187" s="139"/>
      <c r="BH1187" s="139"/>
      <c r="BI1187" s="139"/>
      <c r="BJ1187" s="139"/>
      <c r="BK1187" s="139"/>
      <c r="BL1187" s="139"/>
      <c r="BM1187" s="139"/>
      <c r="BN1187" s="139"/>
      <c r="BO1187" s="139"/>
      <c r="BP1187" s="139"/>
      <c r="BQ1187" s="139"/>
      <c r="BR1187" s="139"/>
      <c r="BS1187" s="139"/>
      <c r="BT1187" s="139"/>
      <c r="BU1187" s="139"/>
      <c r="BV1187" s="139"/>
      <c r="BW1187" s="139"/>
      <c r="BX1187" s="139"/>
      <c r="BY1187" s="139"/>
      <c r="BZ1187" s="139"/>
      <c r="CA1187" s="139"/>
      <c r="CB1187" s="139"/>
      <c r="CC1187" s="139"/>
      <c r="CD1187" s="139"/>
    </row>
    <row r="1188" spans="2:82" s="143" customFormat="1" x14ac:dyDescent="0.2">
      <c r="B1188" s="139"/>
      <c r="C1188" s="139"/>
      <c r="D1188" s="139"/>
      <c r="E1188" s="139"/>
      <c r="F1188" s="139"/>
      <c r="G1188" s="139"/>
      <c r="H1188" s="139"/>
      <c r="I1188" s="139"/>
      <c r="J1188" s="139"/>
      <c r="K1188" s="139"/>
      <c r="L1188" s="139"/>
      <c r="M1188" s="139"/>
      <c r="N1188" s="139"/>
      <c r="O1188" s="139"/>
      <c r="P1188" s="139"/>
      <c r="Q1188" s="139"/>
      <c r="R1188" s="139"/>
      <c r="S1188" s="139"/>
      <c r="T1188" s="139"/>
      <c r="U1188" s="139"/>
      <c r="V1188" s="139"/>
      <c r="W1188" s="139"/>
      <c r="X1188" s="139"/>
      <c r="Y1188" s="139"/>
      <c r="Z1188" s="139"/>
      <c r="AA1188" s="139"/>
      <c r="AB1188" s="139"/>
      <c r="AC1188" s="139"/>
      <c r="AD1188" s="139"/>
      <c r="AE1188" s="139"/>
      <c r="AF1188" s="139"/>
      <c r="AG1188" s="139"/>
      <c r="AH1188" s="139"/>
      <c r="AI1188" s="139"/>
      <c r="AJ1188" s="139"/>
      <c r="AK1188" s="139"/>
      <c r="AL1188" s="139"/>
      <c r="AM1188" s="139"/>
      <c r="AN1188" s="139"/>
      <c r="AO1188" s="139"/>
      <c r="AP1188" s="139"/>
      <c r="AQ1188" s="139"/>
      <c r="AR1188" s="139"/>
      <c r="AS1188" s="139"/>
      <c r="AT1188" s="139"/>
      <c r="AU1188" s="139"/>
      <c r="AV1188" s="139"/>
      <c r="AW1188" s="139"/>
      <c r="AX1188" s="139"/>
      <c r="AY1188" s="139"/>
      <c r="AZ1188" s="139"/>
      <c r="BA1188" s="139"/>
      <c r="BB1188" s="139"/>
      <c r="BC1188" s="139"/>
      <c r="BD1188" s="139"/>
      <c r="BE1188" s="139"/>
      <c r="BF1188" s="139"/>
      <c r="BG1188" s="139"/>
      <c r="BH1188" s="139"/>
      <c r="BI1188" s="139"/>
      <c r="BJ1188" s="139"/>
      <c r="BK1188" s="139"/>
      <c r="BL1188" s="139"/>
      <c r="BM1188" s="139"/>
      <c r="BN1188" s="139"/>
      <c r="BO1188" s="139"/>
      <c r="BP1188" s="139"/>
      <c r="BQ1188" s="139"/>
      <c r="BR1188" s="139"/>
      <c r="BS1188" s="139"/>
      <c r="BT1188" s="139"/>
      <c r="BU1188" s="139"/>
      <c r="BV1188" s="139"/>
      <c r="BW1188" s="139"/>
      <c r="BX1188" s="139"/>
      <c r="BY1188" s="139"/>
      <c r="BZ1188" s="139"/>
      <c r="CA1188" s="139"/>
      <c r="CB1188" s="139"/>
      <c r="CC1188" s="139"/>
      <c r="CD1188" s="139"/>
    </row>
    <row r="1189" spans="2:82" s="143" customFormat="1" x14ac:dyDescent="0.2">
      <c r="B1189" s="139"/>
      <c r="C1189" s="139"/>
      <c r="D1189" s="139"/>
      <c r="E1189" s="139"/>
      <c r="F1189" s="139"/>
      <c r="G1189" s="139"/>
      <c r="H1189" s="139"/>
      <c r="I1189" s="139"/>
      <c r="J1189" s="139"/>
      <c r="K1189" s="139"/>
      <c r="L1189" s="139"/>
      <c r="M1189" s="139"/>
      <c r="N1189" s="139"/>
      <c r="O1189" s="139"/>
      <c r="P1189" s="139"/>
      <c r="Q1189" s="139"/>
      <c r="R1189" s="139"/>
      <c r="S1189" s="139"/>
      <c r="T1189" s="139"/>
      <c r="U1189" s="139"/>
      <c r="V1189" s="139"/>
      <c r="W1189" s="139"/>
      <c r="X1189" s="139"/>
      <c r="Y1189" s="139"/>
      <c r="Z1189" s="139"/>
      <c r="AA1189" s="139"/>
      <c r="AB1189" s="139"/>
      <c r="AC1189" s="139"/>
      <c r="AD1189" s="139"/>
      <c r="AE1189" s="139"/>
      <c r="AF1189" s="139"/>
      <c r="AG1189" s="139"/>
      <c r="AH1189" s="139"/>
      <c r="AI1189" s="139"/>
      <c r="AJ1189" s="139"/>
      <c r="AK1189" s="139"/>
      <c r="AL1189" s="139"/>
      <c r="AM1189" s="139"/>
      <c r="AN1189" s="139"/>
      <c r="AO1189" s="139"/>
      <c r="AP1189" s="139"/>
      <c r="AQ1189" s="139"/>
      <c r="AR1189" s="139"/>
      <c r="AS1189" s="139"/>
      <c r="AT1189" s="139"/>
      <c r="AU1189" s="139"/>
      <c r="AV1189" s="139"/>
      <c r="AW1189" s="139"/>
      <c r="AX1189" s="139"/>
      <c r="AY1189" s="139"/>
      <c r="AZ1189" s="139"/>
      <c r="BA1189" s="139"/>
      <c r="BB1189" s="139"/>
      <c r="BC1189" s="139"/>
      <c r="BD1189" s="139"/>
      <c r="BE1189" s="139"/>
      <c r="BF1189" s="139"/>
      <c r="BG1189" s="139"/>
      <c r="BH1189" s="139"/>
      <c r="BI1189" s="139"/>
      <c r="BJ1189" s="139"/>
      <c r="BK1189" s="139"/>
      <c r="BL1189" s="139"/>
      <c r="BM1189" s="139"/>
      <c r="BN1189" s="139"/>
      <c r="BO1189" s="139"/>
      <c r="BP1189" s="139"/>
      <c r="BQ1189" s="139"/>
      <c r="BR1189" s="139"/>
      <c r="BS1189" s="139"/>
      <c r="BT1189" s="139"/>
      <c r="BU1189" s="139"/>
      <c r="BV1189" s="139"/>
      <c r="BW1189" s="139"/>
      <c r="BX1189" s="139"/>
      <c r="BY1189" s="139"/>
      <c r="BZ1189" s="139"/>
      <c r="CA1189" s="139"/>
      <c r="CB1189" s="139"/>
      <c r="CC1189" s="139"/>
      <c r="CD1189" s="139"/>
    </row>
    <row r="1190" spans="2:82" s="143" customFormat="1" x14ac:dyDescent="0.2">
      <c r="B1190" s="139"/>
      <c r="C1190" s="139"/>
      <c r="D1190" s="139"/>
      <c r="E1190" s="139"/>
      <c r="F1190" s="139"/>
      <c r="G1190" s="139"/>
      <c r="H1190" s="139"/>
      <c r="I1190" s="139"/>
      <c r="J1190" s="139"/>
      <c r="K1190" s="139"/>
      <c r="L1190" s="139"/>
      <c r="M1190" s="139"/>
      <c r="N1190" s="139"/>
      <c r="O1190" s="139"/>
      <c r="P1190" s="139"/>
      <c r="Q1190" s="139"/>
      <c r="R1190" s="139"/>
      <c r="S1190" s="139"/>
      <c r="T1190" s="139"/>
      <c r="U1190" s="139"/>
      <c r="V1190" s="139"/>
      <c r="W1190" s="139"/>
      <c r="X1190" s="139"/>
      <c r="Y1190" s="139"/>
      <c r="Z1190" s="139"/>
      <c r="AA1190" s="139"/>
      <c r="AB1190" s="139"/>
      <c r="AC1190" s="139"/>
      <c r="AD1190" s="139"/>
      <c r="AE1190" s="139"/>
      <c r="AF1190" s="139"/>
      <c r="AG1190" s="139"/>
      <c r="AH1190" s="139"/>
      <c r="AI1190" s="139"/>
      <c r="AJ1190" s="139"/>
      <c r="AK1190" s="139"/>
      <c r="AL1190" s="139"/>
      <c r="AM1190" s="139"/>
      <c r="AN1190" s="139"/>
      <c r="AO1190" s="139"/>
      <c r="AP1190" s="139"/>
      <c r="AQ1190" s="139"/>
      <c r="AR1190" s="139"/>
      <c r="AS1190" s="139"/>
      <c r="AT1190" s="139"/>
      <c r="AU1190" s="139"/>
      <c r="AV1190" s="139"/>
      <c r="AW1190" s="139"/>
      <c r="AX1190" s="139"/>
      <c r="AY1190" s="139"/>
      <c r="AZ1190" s="139"/>
      <c r="BA1190" s="139"/>
      <c r="BB1190" s="139"/>
      <c r="BC1190" s="139"/>
      <c r="BD1190" s="139"/>
      <c r="BE1190" s="139"/>
      <c r="BF1190" s="139"/>
      <c r="BG1190" s="139"/>
      <c r="BH1190" s="139"/>
      <c r="BI1190" s="139"/>
      <c r="BJ1190" s="139"/>
      <c r="BK1190" s="139"/>
      <c r="BL1190" s="139"/>
      <c r="BM1190" s="139"/>
      <c r="BN1190" s="139"/>
      <c r="BO1190" s="139"/>
      <c r="BP1190" s="139"/>
      <c r="BQ1190" s="139"/>
      <c r="BR1190" s="139"/>
      <c r="BS1190" s="139"/>
      <c r="BT1190" s="139"/>
      <c r="BU1190" s="139"/>
      <c r="BV1190" s="139"/>
      <c r="BW1190" s="139"/>
      <c r="BX1190" s="139"/>
      <c r="BY1190" s="139"/>
      <c r="BZ1190" s="139"/>
      <c r="CA1190" s="139"/>
      <c r="CB1190" s="139"/>
      <c r="CC1190" s="139"/>
      <c r="CD1190" s="139"/>
    </row>
    <row r="1191" spans="2:82" s="143" customFormat="1" x14ac:dyDescent="0.2">
      <c r="B1191" s="139"/>
      <c r="C1191" s="139"/>
      <c r="D1191" s="139"/>
      <c r="E1191" s="139"/>
      <c r="F1191" s="139"/>
      <c r="G1191" s="139"/>
      <c r="H1191" s="139"/>
      <c r="I1191" s="139"/>
      <c r="J1191" s="139"/>
      <c r="K1191" s="139"/>
      <c r="L1191" s="139"/>
      <c r="M1191" s="139"/>
      <c r="N1191" s="139"/>
      <c r="O1191" s="139"/>
      <c r="P1191" s="139"/>
      <c r="Q1191" s="139"/>
      <c r="R1191" s="139"/>
      <c r="S1191" s="139"/>
      <c r="T1191" s="139"/>
      <c r="U1191" s="139"/>
      <c r="V1191" s="139"/>
      <c r="W1191" s="139"/>
      <c r="X1191" s="139"/>
      <c r="Y1191" s="139"/>
      <c r="Z1191" s="139"/>
      <c r="AA1191" s="139"/>
      <c r="AB1191" s="139"/>
      <c r="AC1191" s="139"/>
      <c r="AD1191" s="139"/>
      <c r="AE1191" s="139"/>
      <c r="AF1191" s="139"/>
      <c r="AG1191" s="139"/>
      <c r="AH1191" s="139"/>
      <c r="AI1191" s="139"/>
      <c r="AJ1191" s="139"/>
      <c r="AK1191" s="139"/>
      <c r="AL1191" s="139"/>
      <c r="AM1191" s="139"/>
      <c r="AN1191" s="139"/>
      <c r="AO1191" s="139"/>
      <c r="AP1191" s="139"/>
      <c r="AQ1191" s="139"/>
      <c r="AR1191" s="139"/>
      <c r="AS1191" s="139"/>
      <c r="AT1191" s="139"/>
      <c r="AU1191" s="139"/>
      <c r="AV1191" s="139"/>
      <c r="AW1191" s="139"/>
      <c r="AX1191" s="139"/>
      <c r="AY1191" s="139"/>
      <c r="AZ1191" s="139"/>
      <c r="BA1191" s="139"/>
      <c r="BB1191" s="139"/>
      <c r="BC1191" s="139"/>
      <c r="BD1191" s="139"/>
      <c r="BE1191" s="139"/>
      <c r="BF1191" s="139"/>
      <c r="BG1191" s="139"/>
      <c r="BH1191" s="139"/>
      <c r="BI1191" s="139"/>
      <c r="BJ1191" s="139"/>
      <c r="BK1191" s="139"/>
      <c r="BL1191" s="139"/>
      <c r="BM1191" s="139"/>
      <c r="BN1191" s="139"/>
      <c r="BO1191" s="139"/>
      <c r="BP1191" s="139"/>
      <c r="BQ1191" s="139"/>
      <c r="BR1191" s="139"/>
      <c r="BS1191" s="139"/>
      <c r="BT1191" s="139"/>
      <c r="BU1191" s="139"/>
      <c r="BV1191" s="139"/>
      <c r="BW1191" s="139"/>
      <c r="BX1191" s="139"/>
      <c r="BY1191" s="139"/>
      <c r="BZ1191" s="139"/>
      <c r="CA1191" s="139"/>
      <c r="CB1191" s="139"/>
      <c r="CC1191" s="139"/>
      <c r="CD1191" s="139"/>
    </row>
    <row r="1192" spans="2:82" s="143" customFormat="1" x14ac:dyDescent="0.2">
      <c r="B1192" s="139"/>
      <c r="C1192" s="139"/>
      <c r="D1192" s="139"/>
      <c r="E1192" s="139"/>
      <c r="F1192" s="139"/>
      <c r="G1192" s="139"/>
      <c r="H1192" s="139"/>
      <c r="I1192" s="139"/>
      <c r="J1192" s="139"/>
      <c r="K1192" s="139"/>
      <c r="L1192" s="139"/>
      <c r="M1192" s="139"/>
      <c r="N1192" s="139"/>
      <c r="O1192" s="139"/>
      <c r="P1192" s="139"/>
      <c r="Q1192" s="139"/>
      <c r="R1192" s="139"/>
      <c r="S1192" s="139"/>
      <c r="T1192" s="139"/>
      <c r="U1192" s="139"/>
      <c r="V1192" s="139"/>
      <c r="W1192" s="139"/>
      <c r="X1192" s="139"/>
      <c r="Y1192" s="139"/>
      <c r="Z1192" s="139"/>
      <c r="AA1192" s="139"/>
      <c r="AB1192" s="139"/>
      <c r="AC1192" s="139"/>
      <c r="AD1192" s="139"/>
      <c r="AE1192" s="139"/>
      <c r="AF1192" s="139"/>
      <c r="AG1192" s="139"/>
      <c r="AH1192" s="139"/>
      <c r="AI1192" s="139"/>
      <c r="AJ1192" s="139"/>
      <c r="AK1192" s="139"/>
      <c r="AL1192" s="139"/>
      <c r="AM1192" s="139"/>
      <c r="AN1192" s="139"/>
      <c r="AO1192" s="139"/>
      <c r="AP1192" s="139"/>
      <c r="AQ1192" s="139"/>
      <c r="AR1192" s="139"/>
      <c r="AS1192" s="139"/>
      <c r="AT1192" s="139"/>
      <c r="AU1192" s="139"/>
      <c r="AV1192" s="139"/>
      <c r="AW1192" s="139"/>
      <c r="AX1192" s="139"/>
      <c r="AY1192" s="139"/>
      <c r="AZ1192" s="139"/>
      <c r="BA1192" s="139"/>
      <c r="BB1192" s="139"/>
      <c r="BC1192" s="139"/>
      <c r="BD1192" s="139"/>
      <c r="BE1192" s="139"/>
      <c r="BF1192" s="139"/>
      <c r="BG1192" s="139"/>
      <c r="BH1192" s="139"/>
      <c r="BI1192" s="139"/>
      <c r="BJ1192" s="139"/>
      <c r="BK1192" s="139"/>
      <c r="BL1192" s="139"/>
      <c r="BM1192" s="139"/>
      <c r="BN1192" s="139"/>
      <c r="BO1192" s="139"/>
      <c r="BP1192" s="139"/>
      <c r="BQ1192" s="139"/>
      <c r="BR1192" s="139"/>
      <c r="BS1192" s="139"/>
      <c r="BT1192" s="139"/>
      <c r="BU1192" s="139"/>
      <c r="BV1192" s="139"/>
      <c r="BW1192" s="139"/>
      <c r="BX1192" s="139"/>
      <c r="BY1192" s="139"/>
      <c r="BZ1192" s="139"/>
      <c r="CA1192" s="139"/>
      <c r="CB1192" s="139"/>
      <c r="CC1192" s="139"/>
      <c r="CD1192" s="139"/>
    </row>
    <row r="1193" spans="2:82" s="143" customFormat="1" x14ac:dyDescent="0.2">
      <c r="B1193" s="139"/>
      <c r="C1193" s="139"/>
      <c r="D1193" s="139"/>
      <c r="E1193" s="139"/>
      <c r="F1193" s="139"/>
      <c r="G1193" s="139"/>
      <c r="H1193" s="139"/>
      <c r="I1193" s="139"/>
      <c r="J1193" s="139"/>
      <c r="K1193" s="139"/>
      <c r="L1193" s="139"/>
      <c r="M1193" s="139"/>
      <c r="N1193" s="139"/>
      <c r="O1193" s="139"/>
      <c r="P1193" s="139"/>
      <c r="Q1193" s="139"/>
      <c r="R1193" s="139"/>
      <c r="S1193" s="139"/>
      <c r="T1193" s="139"/>
      <c r="U1193" s="139"/>
      <c r="V1193" s="139"/>
      <c r="W1193" s="139"/>
      <c r="X1193" s="139"/>
      <c r="Y1193" s="139"/>
      <c r="Z1193" s="139"/>
      <c r="AA1193" s="139"/>
      <c r="AB1193" s="139"/>
      <c r="AC1193" s="139"/>
      <c r="AD1193" s="139"/>
      <c r="AE1193" s="139"/>
      <c r="AF1193" s="139"/>
      <c r="AG1193" s="139"/>
      <c r="AH1193" s="139"/>
      <c r="AI1193" s="139"/>
      <c r="AJ1193" s="139"/>
      <c r="AK1193" s="139"/>
      <c r="AL1193" s="139"/>
      <c r="AM1193" s="139"/>
      <c r="AN1193" s="139"/>
      <c r="AO1193" s="139"/>
      <c r="AP1193" s="139"/>
      <c r="AQ1193" s="139"/>
      <c r="AR1193" s="139"/>
      <c r="AS1193" s="139"/>
      <c r="AT1193" s="139"/>
      <c r="AU1193" s="139"/>
      <c r="AV1193" s="139"/>
      <c r="AW1193" s="139"/>
      <c r="AX1193" s="139"/>
      <c r="AY1193" s="139"/>
      <c r="AZ1193" s="139"/>
      <c r="BA1193" s="139"/>
      <c r="BB1193" s="139"/>
      <c r="BC1193" s="139"/>
      <c r="BD1193" s="139"/>
      <c r="BE1193" s="139"/>
      <c r="BF1193" s="139"/>
      <c r="BG1193" s="139"/>
      <c r="BH1193" s="139"/>
      <c r="BI1193" s="139"/>
      <c r="BJ1193" s="139"/>
      <c r="BK1193" s="139"/>
      <c r="BL1193" s="139"/>
      <c r="BM1193" s="139"/>
      <c r="BN1193" s="139"/>
      <c r="BO1193" s="139"/>
      <c r="BP1193" s="139"/>
      <c r="BQ1193" s="139"/>
      <c r="BR1193" s="139"/>
      <c r="BS1193" s="139"/>
      <c r="BT1193" s="139"/>
      <c r="BU1193" s="139"/>
      <c r="BV1193" s="139"/>
      <c r="BW1193" s="139"/>
      <c r="BX1193" s="139"/>
      <c r="BY1193" s="139"/>
      <c r="BZ1193" s="139"/>
      <c r="CA1193" s="139"/>
      <c r="CB1193" s="139"/>
      <c r="CC1193" s="139"/>
      <c r="CD1193" s="139"/>
    </row>
    <row r="1194" spans="2:82" s="143" customFormat="1" x14ac:dyDescent="0.2">
      <c r="B1194" s="139"/>
      <c r="C1194" s="139"/>
      <c r="D1194" s="139"/>
      <c r="E1194" s="139"/>
      <c r="F1194" s="139"/>
      <c r="G1194" s="139"/>
      <c r="H1194" s="139"/>
      <c r="I1194" s="139"/>
      <c r="J1194" s="139"/>
      <c r="K1194" s="139"/>
      <c r="L1194" s="139"/>
      <c r="M1194" s="139"/>
      <c r="N1194" s="139"/>
      <c r="O1194" s="139"/>
      <c r="P1194" s="139"/>
      <c r="Q1194" s="139"/>
      <c r="R1194" s="139"/>
      <c r="S1194" s="139"/>
      <c r="T1194" s="139"/>
      <c r="U1194" s="139"/>
      <c r="V1194" s="139"/>
      <c r="W1194" s="139"/>
      <c r="X1194" s="139"/>
      <c r="Y1194" s="139"/>
      <c r="Z1194" s="139"/>
      <c r="AA1194" s="139"/>
      <c r="AB1194" s="139"/>
      <c r="AC1194" s="139"/>
      <c r="AD1194" s="139"/>
      <c r="AE1194" s="139"/>
      <c r="AF1194" s="139"/>
      <c r="AG1194" s="139"/>
      <c r="AH1194" s="139"/>
      <c r="AI1194" s="139"/>
      <c r="AJ1194" s="139"/>
      <c r="AK1194" s="139"/>
      <c r="AL1194" s="139"/>
      <c r="AM1194" s="139"/>
      <c r="AN1194" s="139"/>
      <c r="AO1194" s="139"/>
      <c r="AP1194" s="139"/>
      <c r="AQ1194" s="139"/>
      <c r="AR1194" s="139"/>
      <c r="AS1194" s="139"/>
      <c r="AT1194" s="139"/>
      <c r="AU1194" s="139"/>
      <c r="AV1194" s="139"/>
      <c r="AW1194" s="139"/>
      <c r="AX1194" s="139"/>
      <c r="AY1194" s="139"/>
      <c r="AZ1194" s="139"/>
      <c r="BA1194" s="139"/>
      <c r="BB1194" s="139"/>
      <c r="BC1194" s="139"/>
      <c r="BD1194" s="139"/>
      <c r="BE1194" s="139"/>
      <c r="BF1194" s="139"/>
      <c r="BG1194" s="139"/>
      <c r="BH1194" s="139"/>
      <c r="BI1194" s="139"/>
      <c r="BJ1194" s="139"/>
      <c r="BK1194" s="139"/>
      <c r="BL1194" s="139"/>
      <c r="BM1194" s="139"/>
      <c r="BN1194" s="139"/>
      <c r="BO1194" s="139"/>
      <c r="BP1194" s="139"/>
      <c r="BQ1194" s="139"/>
      <c r="BR1194" s="139"/>
      <c r="BS1194" s="139"/>
      <c r="BT1194" s="139"/>
      <c r="BU1194" s="139"/>
      <c r="BV1194" s="139"/>
      <c r="BW1194" s="139"/>
      <c r="BX1194" s="139"/>
      <c r="BY1194" s="139"/>
      <c r="BZ1194" s="139"/>
      <c r="CA1194" s="139"/>
      <c r="CB1194" s="139"/>
      <c r="CC1194" s="139"/>
      <c r="CD1194" s="139"/>
    </row>
    <row r="1195" spans="2:82" s="143" customFormat="1" x14ac:dyDescent="0.2">
      <c r="B1195" s="139"/>
      <c r="C1195" s="139"/>
      <c r="D1195" s="139"/>
      <c r="E1195" s="139"/>
      <c r="F1195" s="139"/>
      <c r="G1195" s="139"/>
      <c r="H1195" s="139"/>
      <c r="I1195" s="139"/>
      <c r="J1195" s="139"/>
      <c r="K1195" s="139"/>
      <c r="L1195" s="139"/>
      <c r="M1195" s="139"/>
      <c r="N1195" s="139"/>
      <c r="O1195" s="139"/>
      <c r="P1195" s="139"/>
      <c r="Q1195" s="139"/>
      <c r="R1195" s="139"/>
      <c r="S1195" s="139"/>
      <c r="T1195" s="139"/>
      <c r="U1195" s="139"/>
      <c r="V1195" s="139"/>
      <c r="W1195" s="139"/>
      <c r="X1195" s="139"/>
      <c r="Y1195" s="139"/>
      <c r="Z1195" s="139"/>
      <c r="AA1195" s="139"/>
      <c r="AB1195" s="139"/>
      <c r="AC1195" s="139"/>
      <c r="AD1195" s="139"/>
      <c r="AE1195" s="139"/>
      <c r="AF1195" s="139"/>
      <c r="AG1195" s="139"/>
      <c r="AH1195" s="139"/>
      <c r="AI1195" s="139"/>
      <c r="AJ1195" s="139"/>
      <c r="AK1195" s="139"/>
      <c r="AL1195" s="139"/>
      <c r="AM1195" s="139"/>
      <c r="AN1195" s="139"/>
      <c r="AO1195" s="139"/>
      <c r="AP1195" s="139"/>
      <c r="AQ1195" s="139"/>
      <c r="AR1195" s="139"/>
      <c r="AS1195" s="139"/>
      <c r="AT1195" s="139"/>
      <c r="AU1195" s="139"/>
      <c r="AV1195" s="139"/>
      <c r="AW1195" s="139"/>
      <c r="AX1195" s="139"/>
      <c r="AY1195" s="139"/>
      <c r="AZ1195" s="139"/>
      <c r="BA1195" s="139"/>
      <c r="BB1195" s="139"/>
      <c r="BC1195" s="139"/>
      <c r="BD1195" s="139"/>
      <c r="BE1195" s="139"/>
      <c r="BF1195" s="139"/>
      <c r="BG1195" s="139"/>
      <c r="BH1195" s="139"/>
      <c r="BI1195" s="139"/>
      <c r="BJ1195" s="139"/>
      <c r="BK1195" s="139"/>
      <c r="BL1195" s="139"/>
      <c r="BM1195" s="139"/>
      <c r="BN1195" s="139"/>
      <c r="BO1195" s="139"/>
      <c r="BP1195" s="139"/>
      <c r="BQ1195" s="139"/>
      <c r="BR1195" s="139"/>
      <c r="BS1195" s="139"/>
      <c r="BT1195" s="139"/>
      <c r="BU1195" s="139"/>
      <c r="BV1195" s="139"/>
      <c r="BW1195" s="139"/>
      <c r="BX1195" s="139"/>
      <c r="BY1195" s="139"/>
      <c r="BZ1195" s="139"/>
      <c r="CA1195" s="139"/>
      <c r="CB1195" s="139"/>
      <c r="CC1195" s="139"/>
      <c r="CD1195" s="139"/>
    </row>
    <row r="1196" spans="2:82" s="143" customFormat="1" x14ac:dyDescent="0.2">
      <c r="B1196" s="139"/>
      <c r="C1196" s="139"/>
      <c r="D1196" s="139"/>
      <c r="E1196" s="139"/>
      <c r="F1196" s="139"/>
      <c r="G1196" s="139"/>
      <c r="H1196" s="139"/>
      <c r="I1196" s="139"/>
      <c r="J1196" s="139"/>
      <c r="K1196" s="139"/>
      <c r="L1196" s="139"/>
      <c r="M1196" s="139"/>
      <c r="N1196" s="139"/>
      <c r="O1196" s="139"/>
      <c r="P1196" s="139"/>
      <c r="Q1196" s="139"/>
      <c r="R1196" s="139"/>
      <c r="S1196" s="139"/>
      <c r="T1196" s="139"/>
      <c r="U1196" s="139"/>
      <c r="V1196" s="139"/>
      <c r="W1196" s="139"/>
      <c r="X1196" s="139"/>
      <c r="Y1196" s="139"/>
      <c r="Z1196" s="139"/>
      <c r="AA1196" s="139"/>
      <c r="AB1196" s="139"/>
      <c r="AC1196" s="139"/>
      <c r="AD1196" s="139"/>
      <c r="AE1196" s="139"/>
      <c r="AF1196" s="139"/>
      <c r="AG1196" s="139"/>
      <c r="AH1196" s="139"/>
      <c r="AI1196" s="139"/>
      <c r="AJ1196" s="139"/>
      <c r="AK1196" s="139"/>
      <c r="AL1196" s="139"/>
      <c r="AM1196" s="139"/>
      <c r="AN1196" s="139"/>
      <c r="AO1196" s="139"/>
      <c r="AP1196" s="139"/>
      <c r="AQ1196" s="139"/>
      <c r="AR1196" s="139"/>
      <c r="AS1196" s="139"/>
      <c r="AT1196" s="139"/>
      <c r="AU1196" s="139"/>
      <c r="AV1196" s="139"/>
      <c r="AW1196" s="139"/>
      <c r="AX1196" s="139"/>
      <c r="AY1196" s="139"/>
      <c r="AZ1196" s="139"/>
      <c r="BA1196" s="139"/>
      <c r="BB1196" s="139"/>
      <c r="BC1196" s="139"/>
      <c r="BD1196" s="139"/>
      <c r="BE1196" s="139"/>
      <c r="BF1196" s="139"/>
      <c r="BG1196" s="139"/>
      <c r="BH1196" s="139"/>
      <c r="BI1196" s="139"/>
      <c r="BJ1196" s="139"/>
      <c r="BK1196" s="139"/>
      <c r="BL1196" s="139"/>
      <c r="BM1196" s="139"/>
      <c r="BN1196" s="139"/>
      <c r="BO1196" s="139"/>
      <c r="BP1196" s="139"/>
      <c r="BQ1196" s="139"/>
      <c r="BR1196" s="139"/>
      <c r="BS1196" s="139"/>
      <c r="BT1196" s="139"/>
      <c r="BU1196" s="139"/>
      <c r="BV1196" s="139"/>
      <c r="BW1196" s="139"/>
      <c r="BX1196" s="139"/>
      <c r="BY1196" s="139"/>
      <c r="BZ1196" s="139"/>
      <c r="CA1196" s="139"/>
      <c r="CB1196" s="139"/>
      <c r="CC1196" s="139"/>
      <c r="CD1196" s="139"/>
    </row>
    <row r="1197" spans="2:82" s="143" customFormat="1" x14ac:dyDescent="0.2">
      <c r="B1197" s="139"/>
      <c r="C1197" s="139"/>
      <c r="D1197" s="139"/>
      <c r="E1197" s="139"/>
      <c r="F1197" s="139"/>
      <c r="G1197" s="139"/>
      <c r="H1197" s="139"/>
      <c r="I1197" s="139"/>
      <c r="J1197" s="139"/>
      <c r="K1197" s="139"/>
      <c r="L1197" s="139"/>
      <c r="M1197" s="139"/>
      <c r="N1197" s="139"/>
      <c r="O1197" s="139"/>
      <c r="P1197" s="139"/>
      <c r="Q1197" s="139"/>
      <c r="R1197" s="139"/>
      <c r="S1197" s="139"/>
      <c r="T1197" s="139"/>
      <c r="U1197" s="139"/>
      <c r="V1197" s="139"/>
      <c r="W1197" s="139"/>
      <c r="X1197" s="139"/>
      <c r="Y1197" s="139"/>
      <c r="Z1197" s="139"/>
      <c r="AA1197" s="139"/>
      <c r="AB1197" s="139"/>
      <c r="AC1197" s="139"/>
      <c r="AD1197" s="139"/>
      <c r="AE1197" s="139"/>
      <c r="AF1197" s="139"/>
      <c r="AG1197" s="139"/>
      <c r="AH1197" s="139"/>
      <c r="AI1197" s="139"/>
      <c r="AJ1197" s="139"/>
      <c r="AK1197" s="139"/>
      <c r="AL1197" s="139"/>
      <c r="AM1197" s="139"/>
      <c r="AN1197" s="139"/>
      <c r="AO1197" s="139"/>
      <c r="AP1197" s="139"/>
      <c r="AQ1197" s="139"/>
      <c r="AR1197" s="139"/>
      <c r="AS1197" s="139"/>
      <c r="AT1197" s="139"/>
      <c r="AU1197" s="139"/>
      <c r="AV1197" s="139"/>
      <c r="AW1197" s="139"/>
      <c r="AX1197" s="139"/>
      <c r="AY1197" s="139"/>
      <c r="AZ1197" s="139"/>
      <c r="BA1197" s="139"/>
      <c r="BB1197" s="139"/>
      <c r="BC1197" s="139"/>
      <c r="BD1197" s="139"/>
      <c r="BE1197" s="139"/>
      <c r="BF1197" s="139"/>
      <c r="BG1197" s="139"/>
      <c r="BH1197" s="139"/>
      <c r="BI1197" s="139"/>
      <c r="BJ1197" s="139"/>
      <c r="BK1197" s="139"/>
      <c r="BL1197" s="139"/>
      <c r="BM1197" s="139"/>
      <c r="BN1197" s="139"/>
      <c r="BO1197" s="139"/>
      <c r="BP1197" s="139"/>
      <c r="BQ1197" s="139"/>
      <c r="BR1197" s="139"/>
      <c r="BS1197" s="139"/>
      <c r="BT1197" s="139"/>
      <c r="BU1197" s="139"/>
      <c r="BV1197" s="139"/>
      <c r="BW1197" s="139"/>
      <c r="BX1197" s="139"/>
      <c r="BY1197" s="139"/>
      <c r="BZ1197" s="139"/>
      <c r="CA1197" s="139"/>
      <c r="CB1197" s="139"/>
      <c r="CC1197" s="139"/>
      <c r="CD1197" s="139"/>
    </row>
    <row r="1198" spans="2:82" s="143" customFormat="1" x14ac:dyDescent="0.2">
      <c r="B1198" s="139"/>
      <c r="C1198" s="139"/>
      <c r="D1198" s="139"/>
      <c r="E1198" s="139"/>
      <c r="F1198" s="139"/>
      <c r="G1198" s="139"/>
      <c r="H1198" s="139"/>
      <c r="I1198" s="139"/>
      <c r="J1198" s="139"/>
      <c r="K1198" s="139"/>
      <c r="L1198" s="139"/>
      <c r="M1198" s="139"/>
      <c r="N1198" s="139"/>
      <c r="O1198" s="139"/>
      <c r="P1198" s="139"/>
      <c r="Q1198" s="139"/>
      <c r="R1198" s="139"/>
      <c r="S1198" s="139"/>
      <c r="T1198" s="139"/>
      <c r="U1198" s="139"/>
      <c r="V1198" s="139"/>
      <c r="W1198" s="139"/>
      <c r="X1198" s="139"/>
      <c r="Y1198" s="139"/>
      <c r="Z1198" s="139"/>
      <c r="AA1198" s="139"/>
      <c r="AB1198" s="139"/>
      <c r="AC1198" s="139"/>
      <c r="AD1198" s="139"/>
      <c r="AE1198" s="139"/>
      <c r="AF1198" s="139"/>
      <c r="AG1198" s="139"/>
      <c r="AH1198" s="139"/>
      <c r="AI1198" s="139"/>
      <c r="AJ1198" s="139"/>
      <c r="AK1198" s="139"/>
      <c r="AL1198" s="139"/>
      <c r="AM1198" s="139"/>
      <c r="AN1198" s="139"/>
      <c r="AO1198" s="139"/>
      <c r="AP1198" s="139"/>
      <c r="AQ1198" s="139"/>
      <c r="AR1198" s="139"/>
      <c r="AS1198" s="139"/>
      <c r="AT1198" s="139"/>
      <c r="AU1198" s="139"/>
      <c r="AV1198" s="139"/>
      <c r="AW1198" s="139"/>
      <c r="AX1198" s="139"/>
      <c r="AY1198" s="139"/>
      <c r="AZ1198" s="139"/>
      <c r="BA1198" s="139"/>
      <c r="BB1198" s="139"/>
      <c r="BC1198" s="139"/>
      <c r="BD1198" s="139"/>
      <c r="BE1198" s="139"/>
      <c r="BF1198" s="139"/>
      <c r="BG1198" s="139"/>
      <c r="BH1198" s="139"/>
      <c r="BI1198" s="139"/>
      <c r="BJ1198" s="139"/>
      <c r="BK1198" s="139"/>
      <c r="BL1198" s="139"/>
      <c r="BM1198" s="139"/>
      <c r="BN1198" s="139"/>
      <c r="BO1198" s="139"/>
      <c r="BP1198" s="139"/>
      <c r="BQ1198" s="139"/>
      <c r="BR1198" s="139"/>
      <c r="BS1198" s="139"/>
      <c r="BT1198" s="139"/>
      <c r="BU1198" s="139"/>
      <c r="BV1198" s="139"/>
      <c r="BW1198" s="139"/>
      <c r="BX1198" s="139"/>
      <c r="BY1198" s="139"/>
      <c r="BZ1198" s="139"/>
      <c r="CA1198" s="139"/>
      <c r="CB1198" s="139"/>
      <c r="CC1198" s="139"/>
      <c r="CD1198" s="139"/>
    </row>
    <row r="1199" spans="2:82" s="143" customFormat="1" x14ac:dyDescent="0.2">
      <c r="B1199" s="139"/>
      <c r="C1199" s="139"/>
      <c r="D1199" s="139"/>
      <c r="E1199" s="139"/>
      <c r="F1199" s="139"/>
      <c r="G1199" s="139"/>
      <c r="H1199" s="139"/>
      <c r="I1199" s="139"/>
      <c r="J1199" s="139"/>
      <c r="K1199" s="139"/>
      <c r="L1199" s="139"/>
      <c r="M1199" s="139"/>
      <c r="N1199" s="139"/>
      <c r="O1199" s="139"/>
      <c r="P1199" s="139"/>
      <c r="Q1199" s="139"/>
      <c r="R1199" s="139"/>
      <c r="S1199" s="139"/>
      <c r="T1199" s="139"/>
      <c r="U1199" s="139"/>
      <c r="V1199" s="139"/>
      <c r="W1199" s="139"/>
      <c r="X1199" s="139"/>
      <c r="Y1199" s="139"/>
      <c r="Z1199" s="139"/>
      <c r="AA1199" s="139"/>
      <c r="AB1199" s="139"/>
      <c r="AC1199" s="139"/>
      <c r="AD1199" s="139"/>
      <c r="AE1199" s="139"/>
      <c r="AF1199" s="139"/>
      <c r="AG1199" s="139"/>
      <c r="AH1199" s="139"/>
      <c r="AI1199" s="139"/>
      <c r="AJ1199" s="139"/>
      <c r="AK1199" s="139"/>
      <c r="AL1199" s="139"/>
      <c r="AM1199" s="139"/>
      <c r="AN1199" s="139"/>
      <c r="AO1199" s="139"/>
      <c r="AP1199" s="139"/>
      <c r="AQ1199" s="139"/>
      <c r="AR1199" s="139"/>
      <c r="AS1199" s="139"/>
      <c r="AT1199" s="139"/>
      <c r="AU1199" s="139"/>
      <c r="AV1199" s="139"/>
      <c r="AW1199" s="139"/>
      <c r="AX1199" s="139"/>
      <c r="AY1199" s="139"/>
      <c r="AZ1199" s="139"/>
      <c r="BA1199" s="139"/>
      <c r="BB1199" s="139"/>
      <c r="BC1199" s="139"/>
      <c r="BD1199" s="139"/>
      <c r="BE1199" s="139"/>
      <c r="BF1199" s="139"/>
      <c r="BG1199" s="139"/>
      <c r="BH1199" s="139"/>
      <c r="BI1199" s="139"/>
      <c r="BJ1199" s="139"/>
      <c r="BK1199" s="139"/>
      <c r="BL1199" s="139"/>
      <c r="BM1199" s="139"/>
      <c r="BN1199" s="139"/>
      <c r="BO1199" s="139"/>
      <c r="BP1199" s="139"/>
      <c r="BQ1199" s="139"/>
      <c r="BR1199" s="139"/>
      <c r="BS1199" s="139"/>
      <c r="BT1199" s="139"/>
      <c r="BU1199" s="139"/>
      <c r="BV1199" s="139"/>
      <c r="BW1199" s="139"/>
      <c r="BX1199" s="139"/>
      <c r="BY1199" s="139"/>
      <c r="BZ1199" s="139"/>
      <c r="CA1199" s="139"/>
      <c r="CB1199" s="139"/>
      <c r="CC1199" s="139"/>
      <c r="CD1199" s="139"/>
    </row>
    <row r="1200" spans="2:82" s="143" customFormat="1" x14ac:dyDescent="0.2">
      <c r="B1200" s="139"/>
      <c r="C1200" s="139"/>
      <c r="D1200" s="139"/>
      <c r="E1200" s="139"/>
      <c r="F1200" s="139"/>
      <c r="G1200" s="139"/>
      <c r="H1200" s="139"/>
      <c r="I1200" s="139"/>
      <c r="J1200" s="139"/>
      <c r="K1200" s="139"/>
      <c r="L1200" s="139"/>
      <c r="M1200" s="139"/>
      <c r="N1200" s="139"/>
      <c r="O1200" s="139"/>
      <c r="P1200" s="139"/>
      <c r="Q1200" s="139"/>
      <c r="R1200" s="139"/>
      <c r="S1200" s="139"/>
      <c r="T1200" s="139"/>
      <c r="U1200" s="139"/>
      <c r="V1200" s="139"/>
      <c r="W1200" s="139"/>
      <c r="X1200" s="139"/>
      <c r="Y1200" s="139"/>
      <c r="Z1200" s="139"/>
      <c r="AA1200" s="139"/>
      <c r="AB1200" s="139"/>
      <c r="AC1200" s="139"/>
      <c r="AD1200" s="139"/>
      <c r="AE1200" s="139"/>
      <c r="AF1200" s="139"/>
      <c r="AG1200" s="139"/>
      <c r="AH1200" s="139"/>
      <c r="AI1200" s="139"/>
      <c r="AJ1200" s="139"/>
      <c r="AK1200" s="139"/>
      <c r="AL1200" s="139"/>
      <c r="AM1200" s="139"/>
      <c r="AN1200" s="139"/>
      <c r="AO1200" s="139"/>
      <c r="AP1200" s="139"/>
      <c r="AQ1200" s="139"/>
      <c r="AR1200" s="139"/>
      <c r="AS1200" s="139"/>
      <c r="AT1200" s="139"/>
      <c r="AU1200" s="139"/>
      <c r="AV1200" s="139"/>
      <c r="AW1200" s="139"/>
      <c r="AX1200" s="139"/>
      <c r="AY1200" s="139"/>
      <c r="AZ1200" s="139"/>
      <c r="BA1200" s="139"/>
      <c r="BB1200" s="139"/>
      <c r="BC1200" s="139"/>
      <c r="BD1200" s="139"/>
      <c r="BE1200" s="139"/>
      <c r="BF1200" s="139"/>
      <c r="BG1200" s="139"/>
      <c r="BH1200" s="139"/>
      <c r="BI1200" s="139"/>
      <c r="BJ1200" s="139"/>
      <c r="BK1200" s="139"/>
      <c r="BL1200" s="139"/>
      <c r="BM1200" s="139"/>
      <c r="BN1200" s="139"/>
      <c r="BO1200" s="139"/>
      <c r="BP1200" s="139"/>
      <c r="BQ1200" s="139"/>
      <c r="BR1200" s="139"/>
      <c r="BS1200" s="139"/>
      <c r="BT1200" s="139"/>
      <c r="BU1200" s="139"/>
      <c r="BV1200" s="139"/>
      <c r="BW1200" s="139"/>
      <c r="BX1200" s="139"/>
      <c r="BY1200" s="139"/>
      <c r="BZ1200" s="139"/>
      <c r="CA1200" s="139"/>
      <c r="CB1200" s="139"/>
      <c r="CC1200" s="139"/>
      <c r="CD1200" s="139"/>
    </row>
    <row r="1201" spans="2:82" s="143" customFormat="1" x14ac:dyDescent="0.2">
      <c r="B1201" s="139"/>
      <c r="C1201" s="139"/>
      <c r="D1201" s="139"/>
      <c r="E1201" s="139"/>
      <c r="F1201" s="139"/>
      <c r="G1201" s="139"/>
      <c r="H1201" s="139"/>
      <c r="I1201" s="139"/>
      <c r="J1201" s="139"/>
      <c r="K1201" s="139"/>
      <c r="L1201" s="139"/>
      <c r="M1201" s="139"/>
      <c r="N1201" s="139"/>
      <c r="O1201" s="139"/>
      <c r="P1201" s="139"/>
      <c r="Q1201" s="139"/>
      <c r="R1201" s="139"/>
      <c r="S1201" s="139"/>
      <c r="T1201" s="139"/>
      <c r="U1201" s="139"/>
      <c r="V1201" s="139"/>
      <c r="W1201" s="139"/>
      <c r="X1201" s="139"/>
      <c r="Y1201" s="139"/>
      <c r="Z1201" s="139"/>
      <c r="AA1201" s="139"/>
      <c r="AB1201" s="139"/>
      <c r="AC1201" s="139"/>
      <c r="AD1201" s="139"/>
      <c r="AE1201" s="139"/>
      <c r="AF1201" s="139"/>
      <c r="AG1201" s="139"/>
      <c r="AH1201" s="139"/>
      <c r="AI1201" s="139"/>
      <c r="AJ1201" s="139"/>
      <c r="AK1201" s="139"/>
      <c r="AL1201" s="139"/>
      <c r="AM1201" s="139"/>
      <c r="AN1201" s="139"/>
      <c r="AO1201" s="139"/>
      <c r="AP1201" s="139"/>
      <c r="AQ1201" s="139"/>
      <c r="AR1201" s="139"/>
      <c r="AS1201" s="139"/>
      <c r="AT1201" s="139"/>
      <c r="AU1201" s="139"/>
      <c r="AV1201" s="139"/>
      <c r="AW1201" s="139"/>
      <c r="AX1201" s="139"/>
      <c r="AY1201" s="139"/>
      <c r="AZ1201" s="139"/>
      <c r="BA1201" s="139"/>
      <c r="BB1201" s="139"/>
      <c r="BC1201" s="139"/>
      <c r="BD1201" s="139"/>
      <c r="BE1201" s="139"/>
      <c r="BF1201" s="139"/>
      <c r="BG1201" s="139"/>
      <c r="BH1201" s="139"/>
      <c r="BI1201" s="139"/>
      <c r="BJ1201" s="139"/>
      <c r="BK1201" s="139"/>
      <c r="BL1201" s="139"/>
      <c r="BM1201" s="139"/>
      <c r="BN1201" s="139"/>
      <c r="BO1201" s="139"/>
      <c r="BP1201" s="139"/>
      <c r="BQ1201" s="139"/>
      <c r="BR1201" s="139"/>
      <c r="BS1201" s="139"/>
      <c r="BT1201" s="139"/>
      <c r="BU1201" s="139"/>
      <c r="BV1201" s="139"/>
      <c r="BW1201" s="139"/>
      <c r="BX1201" s="139"/>
      <c r="BY1201" s="139"/>
      <c r="BZ1201" s="139"/>
      <c r="CA1201" s="139"/>
      <c r="CB1201" s="139"/>
      <c r="CC1201" s="139"/>
      <c r="CD1201" s="139"/>
    </row>
    <row r="1202" spans="2:82" s="143" customFormat="1" x14ac:dyDescent="0.2">
      <c r="B1202" s="139"/>
      <c r="C1202" s="139"/>
      <c r="D1202" s="139"/>
      <c r="E1202" s="139"/>
      <c r="F1202" s="139"/>
      <c r="G1202" s="139"/>
      <c r="H1202" s="139"/>
      <c r="I1202" s="139"/>
      <c r="J1202" s="139"/>
      <c r="K1202" s="139"/>
      <c r="L1202" s="139"/>
      <c r="M1202" s="139"/>
      <c r="N1202" s="139"/>
      <c r="O1202" s="139"/>
      <c r="P1202" s="139"/>
      <c r="Q1202" s="139"/>
      <c r="R1202" s="139"/>
      <c r="S1202" s="139"/>
      <c r="T1202" s="139"/>
      <c r="U1202" s="139"/>
      <c r="V1202" s="139"/>
      <c r="W1202" s="139"/>
      <c r="X1202" s="139"/>
      <c r="Y1202" s="139"/>
      <c r="Z1202" s="139"/>
      <c r="AA1202" s="139"/>
      <c r="AB1202" s="139"/>
      <c r="AC1202" s="139"/>
      <c r="AD1202" s="139"/>
      <c r="AE1202" s="139"/>
      <c r="AF1202" s="139"/>
      <c r="AG1202" s="139"/>
      <c r="AH1202" s="139"/>
      <c r="AI1202" s="139"/>
      <c r="AJ1202" s="139"/>
      <c r="AK1202" s="139"/>
      <c r="AL1202" s="139"/>
      <c r="AM1202" s="139"/>
      <c r="AN1202" s="139"/>
      <c r="AO1202" s="139"/>
      <c r="AP1202" s="139"/>
      <c r="AQ1202" s="139"/>
      <c r="AR1202" s="139"/>
      <c r="AS1202" s="139"/>
      <c r="AT1202" s="139"/>
      <c r="AU1202" s="139"/>
      <c r="AV1202" s="139"/>
      <c r="AW1202" s="139"/>
      <c r="AX1202" s="139"/>
      <c r="AY1202" s="139"/>
      <c r="AZ1202" s="139"/>
      <c r="BA1202" s="139"/>
      <c r="BB1202" s="139"/>
      <c r="BC1202" s="139"/>
      <c r="BD1202" s="139"/>
      <c r="BE1202" s="139"/>
      <c r="BF1202" s="139"/>
      <c r="BG1202" s="139"/>
      <c r="BH1202" s="139"/>
      <c r="BI1202" s="139"/>
      <c r="BJ1202" s="139"/>
      <c r="BK1202" s="139"/>
      <c r="BL1202" s="139"/>
      <c r="BM1202" s="139"/>
      <c r="BN1202" s="139"/>
      <c r="BO1202" s="139"/>
      <c r="BP1202" s="139"/>
      <c r="BQ1202" s="139"/>
      <c r="BR1202" s="139"/>
      <c r="BS1202" s="139"/>
      <c r="BT1202" s="139"/>
      <c r="BU1202" s="139"/>
      <c r="BV1202" s="139"/>
      <c r="BW1202" s="139"/>
      <c r="BX1202" s="139"/>
      <c r="BY1202" s="139"/>
      <c r="BZ1202" s="139"/>
      <c r="CA1202" s="139"/>
      <c r="CB1202" s="139"/>
      <c r="CC1202" s="139"/>
      <c r="CD1202" s="139"/>
    </row>
    <row r="1203" spans="2:82" s="143" customFormat="1" x14ac:dyDescent="0.2">
      <c r="B1203" s="139"/>
      <c r="C1203" s="139"/>
      <c r="D1203" s="139"/>
      <c r="E1203" s="139"/>
      <c r="F1203" s="139"/>
      <c r="G1203" s="139"/>
      <c r="H1203" s="139"/>
      <c r="I1203" s="139"/>
      <c r="J1203" s="139"/>
      <c r="K1203" s="139"/>
      <c r="L1203" s="139"/>
      <c r="M1203" s="139"/>
      <c r="N1203" s="139"/>
      <c r="O1203" s="139"/>
      <c r="P1203" s="139"/>
      <c r="Q1203" s="139"/>
      <c r="R1203" s="139"/>
      <c r="S1203" s="139"/>
      <c r="T1203" s="139"/>
      <c r="U1203" s="139"/>
      <c r="V1203" s="139"/>
      <c r="W1203" s="139"/>
      <c r="X1203" s="139"/>
      <c r="Y1203" s="139"/>
      <c r="Z1203" s="139"/>
      <c r="AA1203" s="139"/>
      <c r="AB1203" s="139"/>
      <c r="AC1203" s="139"/>
      <c r="AD1203" s="139"/>
      <c r="AE1203" s="139"/>
      <c r="AF1203" s="139"/>
      <c r="AG1203" s="139"/>
      <c r="AH1203" s="139"/>
      <c r="AI1203" s="139"/>
      <c r="AJ1203" s="139"/>
      <c r="AK1203" s="139"/>
      <c r="AL1203" s="139"/>
      <c r="AM1203" s="139"/>
      <c r="AN1203" s="139"/>
      <c r="AO1203" s="139"/>
      <c r="AP1203" s="139"/>
      <c r="AQ1203" s="139"/>
      <c r="AR1203" s="139"/>
      <c r="AS1203" s="139"/>
      <c r="AT1203" s="139"/>
      <c r="AU1203" s="139"/>
      <c r="AV1203" s="139"/>
      <c r="AW1203" s="139"/>
      <c r="AX1203" s="139"/>
      <c r="AY1203" s="139"/>
      <c r="AZ1203" s="139"/>
      <c r="BA1203" s="139"/>
      <c r="BB1203" s="139"/>
      <c r="BC1203" s="139"/>
      <c r="BD1203" s="139"/>
      <c r="BE1203" s="139"/>
      <c r="BF1203" s="139"/>
      <c r="BG1203" s="139"/>
      <c r="BH1203" s="139"/>
      <c r="BI1203" s="139"/>
      <c r="BJ1203" s="139"/>
      <c r="BK1203" s="139"/>
      <c r="BL1203" s="139"/>
      <c r="BM1203" s="139"/>
      <c r="BN1203" s="139"/>
      <c r="BO1203" s="139"/>
      <c r="BP1203" s="139"/>
      <c r="BQ1203" s="139"/>
      <c r="BR1203" s="139"/>
      <c r="BS1203" s="139"/>
      <c r="BT1203" s="139"/>
      <c r="BU1203" s="139"/>
      <c r="BV1203" s="139"/>
      <c r="BW1203" s="139"/>
      <c r="BX1203" s="139"/>
      <c r="BY1203" s="139"/>
      <c r="BZ1203" s="139"/>
      <c r="CA1203" s="139"/>
      <c r="CB1203" s="139"/>
      <c r="CC1203" s="139"/>
      <c r="CD1203" s="139"/>
    </row>
    <row r="1204" spans="2:82" s="143" customFormat="1" x14ac:dyDescent="0.2">
      <c r="B1204" s="139"/>
      <c r="C1204" s="139"/>
      <c r="D1204" s="139"/>
      <c r="E1204" s="139"/>
      <c r="F1204" s="139"/>
      <c r="G1204" s="139"/>
      <c r="H1204" s="139"/>
      <c r="I1204" s="139"/>
      <c r="J1204" s="139"/>
      <c r="K1204" s="139"/>
      <c r="L1204" s="139"/>
      <c r="M1204" s="139"/>
      <c r="N1204" s="139"/>
      <c r="O1204" s="139"/>
      <c r="P1204" s="139"/>
      <c r="Q1204" s="139"/>
      <c r="R1204" s="139"/>
      <c r="S1204" s="139"/>
      <c r="T1204" s="139"/>
      <c r="U1204" s="139"/>
      <c r="V1204" s="139"/>
      <c r="W1204" s="139"/>
      <c r="X1204" s="139"/>
      <c r="Y1204" s="139"/>
      <c r="Z1204" s="139"/>
      <c r="AA1204" s="139"/>
      <c r="AB1204" s="139"/>
      <c r="AC1204" s="139"/>
      <c r="AD1204" s="139"/>
      <c r="AE1204" s="139"/>
      <c r="AF1204" s="139"/>
      <c r="AG1204" s="139"/>
      <c r="AH1204" s="139"/>
      <c r="AI1204" s="139"/>
      <c r="AJ1204" s="139"/>
      <c r="AK1204" s="139"/>
      <c r="AL1204" s="139"/>
      <c r="AM1204" s="139"/>
      <c r="AN1204" s="139"/>
      <c r="AO1204" s="139"/>
      <c r="AP1204" s="139"/>
      <c r="AQ1204" s="139"/>
      <c r="AR1204" s="139"/>
      <c r="AS1204" s="139"/>
      <c r="AT1204" s="139"/>
      <c r="AU1204" s="139"/>
      <c r="AV1204" s="139"/>
      <c r="AW1204" s="139"/>
      <c r="AX1204" s="139"/>
      <c r="AY1204" s="139"/>
      <c r="AZ1204" s="139"/>
      <c r="BA1204" s="139"/>
      <c r="BB1204" s="139"/>
      <c r="BC1204" s="139"/>
      <c r="BD1204" s="139"/>
      <c r="BE1204" s="139"/>
      <c r="BF1204" s="139"/>
      <c r="BG1204" s="139"/>
      <c r="BH1204" s="139"/>
      <c r="BI1204" s="139"/>
      <c r="BJ1204" s="139"/>
      <c r="BK1204" s="139"/>
      <c r="BL1204" s="139"/>
      <c r="BM1204" s="139"/>
      <c r="BN1204" s="139"/>
      <c r="BO1204" s="139"/>
      <c r="BP1204" s="139"/>
      <c r="BQ1204" s="139"/>
      <c r="BR1204" s="139"/>
      <c r="BS1204" s="139"/>
      <c r="BT1204" s="139"/>
      <c r="BU1204" s="139"/>
      <c r="BV1204" s="139"/>
      <c r="BW1204" s="139"/>
      <c r="BX1204" s="139"/>
      <c r="BY1204" s="139"/>
      <c r="BZ1204" s="139"/>
      <c r="CA1204" s="139"/>
      <c r="CB1204" s="139"/>
      <c r="CC1204" s="139"/>
      <c r="CD1204" s="139"/>
    </row>
    <row r="1205" spans="2:82" s="143" customFormat="1" x14ac:dyDescent="0.2">
      <c r="B1205" s="139"/>
      <c r="C1205" s="139"/>
      <c r="D1205" s="139"/>
      <c r="E1205" s="139"/>
      <c r="F1205" s="139"/>
      <c r="G1205" s="139"/>
      <c r="H1205" s="139"/>
      <c r="I1205" s="139"/>
      <c r="J1205" s="139"/>
      <c r="K1205" s="139"/>
      <c r="L1205" s="139"/>
      <c r="M1205" s="139"/>
      <c r="N1205" s="139"/>
      <c r="O1205" s="139"/>
      <c r="P1205" s="139"/>
      <c r="Q1205" s="139"/>
      <c r="R1205" s="139"/>
      <c r="S1205" s="139"/>
      <c r="T1205" s="139"/>
      <c r="U1205" s="139"/>
      <c r="V1205" s="139"/>
      <c r="W1205" s="139"/>
      <c r="X1205" s="139"/>
      <c r="Y1205" s="139"/>
      <c r="Z1205" s="139"/>
      <c r="AA1205" s="139"/>
      <c r="AB1205" s="139"/>
      <c r="AC1205" s="139"/>
      <c r="AD1205" s="139"/>
      <c r="AE1205" s="139"/>
      <c r="AF1205" s="139"/>
      <c r="AG1205" s="139"/>
      <c r="AH1205" s="139"/>
      <c r="AI1205" s="139"/>
      <c r="AJ1205" s="139"/>
      <c r="AK1205" s="139"/>
      <c r="AL1205" s="139"/>
      <c r="AM1205" s="139"/>
      <c r="AN1205" s="139"/>
      <c r="AO1205" s="139"/>
      <c r="AP1205" s="139"/>
      <c r="AQ1205" s="139"/>
      <c r="AR1205" s="139"/>
      <c r="AS1205" s="139"/>
      <c r="AT1205" s="139"/>
      <c r="AU1205" s="139"/>
      <c r="AV1205" s="139"/>
      <c r="AW1205" s="139"/>
      <c r="AX1205" s="139"/>
      <c r="AY1205" s="139"/>
      <c r="AZ1205" s="139"/>
      <c r="BA1205" s="139"/>
      <c r="BB1205" s="139"/>
      <c r="BC1205" s="139"/>
      <c r="BD1205" s="139"/>
      <c r="BE1205" s="139"/>
      <c r="BF1205" s="139"/>
      <c r="BG1205" s="139"/>
      <c r="BH1205" s="139"/>
      <c r="BI1205" s="139"/>
      <c r="BJ1205" s="139"/>
      <c r="BK1205" s="139"/>
      <c r="BL1205" s="139"/>
      <c r="BM1205" s="139"/>
      <c r="BN1205" s="139"/>
      <c r="BO1205" s="139"/>
      <c r="BP1205" s="139"/>
      <c r="BQ1205" s="139"/>
      <c r="BR1205" s="139"/>
      <c r="BS1205" s="139"/>
      <c r="BT1205" s="139"/>
      <c r="BU1205" s="139"/>
      <c r="BV1205" s="139"/>
      <c r="BW1205" s="139"/>
      <c r="BX1205" s="139"/>
      <c r="BY1205" s="139"/>
      <c r="BZ1205" s="139"/>
      <c r="CA1205" s="139"/>
      <c r="CB1205" s="139"/>
      <c r="CC1205" s="139"/>
      <c r="CD1205" s="139"/>
    </row>
    <row r="1206" spans="2:82" s="143" customFormat="1" x14ac:dyDescent="0.2">
      <c r="B1206" s="139"/>
      <c r="C1206" s="139"/>
      <c r="D1206" s="139"/>
      <c r="E1206" s="139"/>
      <c r="F1206" s="139"/>
      <c r="G1206" s="139"/>
      <c r="H1206" s="139"/>
      <c r="I1206" s="139"/>
      <c r="J1206" s="139"/>
      <c r="K1206" s="139"/>
      <c r="L1206" s="139"/>
      <c r="M1206" s="139"/>
      <c r="N1206" s="139"/>
      <c r="O1206" s="139"/>
      <c r="P1206" s="139"/>
      <c r="Q1206" s="139"/>
      <c r="R1206" s="139"/>
      <c r="S1206" s="139"/>
      <c r="T1206" s="139"/>
      <c r="U1206" s="139"/>
      <c r="V1206" s="139"/>
      <c r="W1206" s="139"/>
      <c r="X1206" s="139"/>
      <c r="Y1206" s="139"/>
      <c r="Z1206" s="139"/>
      <c r="AA1206" s="139"/>
      <c r="AB1206" s="139"/>
      <c r="AC1206" s="139"/>
      <c r="AD1206" s="139"/>
      <c r="AE1206" s="139"/>
      <c r="AF1206" s="139"/>
      <c r="AG1206" s="139"/>
      <c r="AH1206" s="139"/>
      <c r="AI1206" s="139"/>
      <c r="AJ1206" s="139"/>
      <c r="AK1206" s="139"/>
      <c r="AL1206" s="139"/>
      <c r="AM1206" s="139"/>
      <c r="AN1206" s="139"/>
      <c r="AO1206" s="139"/>
      <c r="AP1206" s="139"/>
      <c r="AQ1206" s="139"/>
      <c r="AR1206" s="139"/>
      <c r="AS1206" s="139"/>
      <c r="AT1206" s="139"/>
      <c r="AU1206" s="139"/>
      <c r="AV1206" s="139"/>
      <c r="AW1206" s="139"/>
      <c r="AX1206" s="139"/>
      <c r="AY1206" s="139"/>
      <c r="AZ1206" s="139"/>
      <c r="BA1206" s="139"/>
      <c r="BB1206" s="139"/>
      <c r="BC1206" s="139"/>
      <c r="BD1206" s="139"/>
      <c r="BE1206" s="139"/>
      <c r="BF1206" s="139"/>
      <c r="BG1206" s="139"/>
      <c r="BH1206" s="139"/>
      <c r="BI1206" s="139"/>
      <c r="BJ1206" s="139"/>
      <c r="BK1206" s="139"/>
      <c r="BL1206" s="139"/>
      <c r="BM1206" s="139"/>
      <c r="BN1206" s="139"/>
      <c r="BO1206" s="139"/>
      <c r="BP1206" s="139"/>
      <c r="BQ1206" s="139"/>
      <c r="BR1206" s="139"/>
      <c r="BS1206" s="139"/>
      <c r="BT1206" s="139"/>
      <c r="BU1206" s="139"/>
      <c r="BV1206" s="139"/>
      <c r="BW1206" s="139"/>
      <c r="BX1206" s="139"/>
      <c r="BY1206" s="139"/>
      <c r="BZ1206" s="139"/>
      <c r="CA1206" s="139"/>
      <c r="CB1206" s="139"/>
      <c r="CC1206" s="139"/>
      <c r="CD1206" s="139"/>
    </row>
    <row r="1207" spans="2:82" s="143" customFormat="1" x14ac:dyDescent="0.2">
      <c r="B1207" s="139"/>
      <c r="C1207" s="139"/>
      <c r="D1207" s="139"/>
      <c r="E1207" s="139"/>
      <c r="F1207" s="139"/>
      <c r="G1207" s="139"/>
      <c r="H1207" s="139"/>
      <c r="I1207" s="139"/>
      <c r="J1207" s="139"/>
      <c r="K1207" s="139"/>
      <c r="L1207" s="139"/>
      <c r="M1207" s="139"/>
      <c r="N1207" s="139"/>
      <c r="O1207" s="139"/>
      <c r="P1207" s="139"/>
      <c r="Q1207" s="139"/>
      <c r="R1207" s="139"/>
      <c r="S1207" s="139"/>
      <c r="T1207" s="139"/>
      <c r="U1207" s="139"/>
      <c r="V1207" s="139"/>
      <c r="W1207" s="139"/>
      <c r="X1207" s="139"/>
      <c r="Y1207" s="139"/>
      <c r="Z1207" s="139"/>
      <c r="AA1207" s="139"/>
      <c r="AB1207" s="139"/>
      <c r="AC1207" s="139"/>
      <c r="AD1207" s="139"/>
      <c r="AE1207" s="139"/>
      <c r="AF1207" s="139"/>
      <c r="AG1207" s="139"/>
      <c r="AH1207" s="139"/>
      <c r="AI1207" s="139"/>
      <c r="AJ1207" s="139"/>
      <c r="AK1207" s="139"/>
      <c r="AL1207" s="139"/>
      <c r="AM1207" s="139"/>
      <c r="AN1207" s="139"/>
      <c r="AO1207" s="139"/>
      <c r="AP1207" s="139"/>
      <c r="AQ1207" s="139"/>
      <c r="AR1207" s="139"/>
      <c r="AS1207" s="139"/>
      <c r="AT1207" s="139"/>
      <c r="AU1207" s="139"/>
      <c r="AV1207" s="139"/>
      <c r="AW1207" s="139"/>
      <c r="AX1207" s="139"/>
      <c r="AY1207" s="139"/>
      <c r="AZ1207" s="139"/>
      <c r="BA1207" s="139"/>
      <c r="BB1207" s="139"/>
      <c r="BC1207" s="139"/>
      <c r="BD1207" s="139"/>
      <c r="BE1207" s="139"/>
      <c r="BF1207" s="139"/>
      <c r="BG1207" s="139"/>
      <c r="BH1207" s="139"/>
      <c r="BI1207" s="139"/>
      <c r="BJ1207" s="139"/>
      <c r="BK1207" s="139"/>
      <c r="BL1207" s="139"/>
      <c r="BM1207" s="139"/>
      <c r="BN1207" s="139"/>
      <c r="BO1207" s="139"/>
      <c r="BP1207" s="139"/>
      <c r="BQ1207" s="139"/>
      <c r="BR1207" s="139"/>
      <c r="BS1207" s="139"/>
      <c r="BT1207" s="139"/>
      <c r="BU1207" s="139"/>
      <c r="BV1207" s="139"/>
      <c r="BW1207" s="139"/>
      <c r="BX1207" s="139"/>
      <c r="BY1207" s="139"/>
      <c r="BZ1207" s="139"/>
      <c r="CA1207" s="139"/>
      <c r="CB1207" s="139"/>
      <c r="CC1207" s="139"/>
      <c r="CD1207" s="139"/>
    </row>
    <row r="1208" spans="2:82" s="143" customFormat="1" x14ac:dyDescent="0.2">
      <c r="B1208" s="139"/>
      <c r="C1208" s="139"/>
      <c r="D1208" s="139"/>
      <c r="E1208" s="139"/>
      <c r="F1208" s="139"/>
      <c r="G1208" s="139"/>
      <c r="H1208" s="139"/>
      <c r="I1208" s="139"/>
      <c r="J1208" s="139"/>
      <c r="K1208" s="139"/>
      <c r="L1208" s="139"/>
      <c r="M1208" s="139"/>
      <c r="N1208" s="139"/>
      <c r="O1208" s="139"/>
      <c r="P1208" s="139"/>
      <c r="Q1208" s="139"/>
      <c r="R1208" s="139"/>
      <c r="S1208" s="139"/>
      <c r="T1208" s="139"/>
      <c r="U1208" s="139"/>
      <c r="V1208" s="139"/>
      <c r="W1208" s="139"/>
      <c r="X1208" s="139"/>
      <c r="Y1208" s="139"/>
      <c r="Z1208" s="139"/>
      <c r="AA1208" s="139"/>
      <c r="AB1208" s="139"/>
      <c r="AC1208" s="139"/>
      <c r="AD1208" s="139"/>
      <c r="AE1208" s="139"/>
      <c r="AF1208" s="139"/>
      <c r="AG1208" s="139"/>
      <c r="AH1208" s="139"/>
      <c r="AI1208" s="139"/>
      <c r="AJ1208" s="139"/>
      <c r="AK1208" s="139"/>
      <c r="AL1208" s="139"/>
      <c r="AM1208" s="139"/>
      <c r="AN1208" s="139"/>
      <c r="AO1208" s="139"/>
      <c r="AP1208" s="139"/>
      <c r="AQ1208" s="139"/>
      <c r="AR1208" s="139"/>
      <c r="AS1208" s="139"/>
      <c r="AT1208" s="139"/>
      <c r="AU1208" s="139"/>
      <c r="AV1208" s="139"/>
      <c r="AW1208" s="139"/>
      <c r="AX1208" s="139"/>
      <c r="AY1208" s="139"/>
      <c r="AZ1208" s="139"/>
      <c r="BA1208" s="139"/>
      <c r="BB1208" s="139"/>
      <c r="BC1208" s="139"/>
      <c r="BD1208" s="139"/>
      <c r="BE1208" s="139"/>
      <c r="BF1208" s="139"/>
      <c r="BG1208" s="139"/>
      <c r="BH1208" s="139"/>
      <c r="BI1208" s="139"/>
      <c r="BJ1208" s="139"/>
      <c r="BK1208" s="139"/>
      <c r="BL1208" s="139"/>
      <c r="BM1208" s="139"/>
      <c r="BN1208" s="139"/>
      <c r="BO1208" s="139"/>
      <c r="BP1208" s="139"/>
      <c r="BQ1208" s="139"/>
      <c r="BR1208" s="139"/>
      <c r="BS1208" s="139"/>
      <c r="BT1208" s="139"/>
      <c r="BU1208" s="139"/>
      <c r="BV1208" s="139"/>
      <c r="BW1208" s="139"/>
      <c r="BX1208" s="139"/>
      <c r="BY1208" s="139"/>
      <c r="BZ1208" s="139"/>
      <c r="CA1208" s="139"/>
      <c r="CB1208" s="139"/>
      <c r="CC1208" s="139"/>
      <c r="CD1208" s="139"/>
    </row>
    <row r="1209" spans="2:82" s="143" customFormat="1" x14ac:dyDescent="0.2">
      <c r="B1209" s="139"/>
      <c r="C1209" s="139"/>
      <c r="D1209" s="139"/>
      <c r="E1209" s="139"/>
      <c r="F1209" s="139"/>
      <c r="G1209" s="139"/>
      <c r="H1209" s="139"/>
      <c r="I1209" s="139"/>
      <c r="J1209" s="139"/>
      <c r="K1209" s="139"/>
      <c r="L1209" s="139"/>
      <c r="M1209" s="139"/>
      <c r="N1209" s="139"/>
      <c r="O1209" s="139"/>
      <c r="P1209" s="139"/>
      <c r="Q1209" s="139"/>
      <c r="R1209" s="139"/>
      <c r="S1209" s="139"/>
      <c r="T1209" s="139"/>
      <c r="U1209" s="139"/>
      <c r="V1209" s="139"/>
      <c r="W1209" s="139"/>
      <c r="X1209" s="139"/>
      <c r="Y1209" s="139"/>
      <c r="Z1209" s="139"/>
      <c r="AA1209" s="139"/>
      <c r="AB1209" s="139"/>
      <c r="AC1209" s="139"/>
      <c r="AD1209" s="139"/>
      <c r="AE1209" s="139"/>
      <c r="AF1209" s="139"/>
      <c r="AG1209" s="139"/>
      <c r="AH1209" s="139"/>
      <c r="AI1209" s="139"/>
      <c r="AJ1209" s="139"/>
      <c r="AK1209" s="139"/>
      <c r="AL1209" s="139"/>
      <c r="AM1209" s="139"/>
      <c r="AN1209" s="139"/>
      <c r="AO1209" s="139"/>
      <c r="AP1209" s="139"/>
      <c r="AQ1209" s="139"/>
      <c r="AR1209" s="139"/>
      <c r="AS1209" s="139"/>
      <c r="AT1209" s="139"/>
      <c r="AU1209" s="139"/>
      <c r="AV1209" s="139"/>
      <c r="AW1209" s="139"/>
      <c r="AX1209" s="139"/>
      <c r="AY1209" s="139"/>
      <c r="AZ1209" s="139"/>
      <c r="BA1209" s="139"/>
      <c r="BB1209" s="139"/>
      <c r="BC1209" s="139"/>
      <c r="BD1209" s="139"/>
      <c r="BE1209" s="139"/>
      <c r="BF1209" s="139"/>
      <c r="BG1209" s="139"/>
      <c r="BH1209" s="139"/>
      <c r="BI1209" s="139"/>
      <c r="BJ1209" s="139"/>
      <c r="BK1209" s="139"/>
      <c r="BL1209" s="139"/>
      <c r="BM1209" s="139"/>
      <c r="BN1209" s="139"/>
      <c r="BO1209" s="139"/>
      <c r="BP1209" s="139"/>
      <c r="BQ1209" s="139"/>
      <c r="BR1209" s="139"/>
      <c r="BS1209" s="139"/>
      <c r="BT1209" s="139"/>
      <c r="BU1209" s="139"/>
      <c r="BV1209" s="139"/>
      <c r="BW1209" s="139"/>
      <c r="BX1209" s="139"/>
      <c r="BY1209" s="139"/>
      <c r="BZ1209" s="139"/>
      <c r="CA1209" s="139"/>
      <c r="CB1209" s="139"/>
      <c r="CC1209" s="139"/>
      <c r="CD1209" s="139"/>
    </row>
    <row r="1210" spans="2:82" s="143" customFormat="1" x14ac:dyDescent="0.2">
      <c r="B1210" s="139"/>
      <c r="C1210" s="139"/>
      <c r="D1210" s="139"/>
      <c r="E1210" s="139"/>
      <c r="F1210" s="139"/>
      <c r="G1210" s="139"/>
      <c r="H1210" s="139"/>
      <c r="I1210" s="139"/>
      <c r="J1210" s="139"/>
      <c r="K1210" s="139"/>
      <c r="L1210" s="139"/>
      <c r="M1210" s="139"/>
      <c r="N1210" s="139"/>
      <c r="O1210" s="139"/>
      <c r="P1210" s="139"/>
      <c r="Q1210" s="139"/>
      <c r="R1210" s="139"/>
      <c r="S1210" s="139"/>
      <c r="T1210" s="139"/>
      <c r="U1210" s="139"/>
      <c r="V1210" s="139"/>
      <c r="W1210" s="139"/>
      <c r="X1210" s="139"/>
      <c r="Y1210" s="139"/>
      <c r="Z1210" s="139"/>
      <c r="AA1210" s="139"/>
      <c r="AB1210" s="139"/>
      <c r="AC1210" s="139"/>
      <c r="AD1210" s="139"/>
      <c r="AE1210" s="139"/>
      <c r="AF1210" s="139"/>
      <c r="AG1210" s="139"/>
      <c r="AH1210" s="139"/>
      <c r="AI1210" s="139"/>
      <c r="AJ1210" s="139"/>
      <c r="AK1210" s="139"/>
      <c r="AL1210" s="139"/>
      <c r="AM1210" s="139"/>
      <c r="AN1210" s="139"/>
      <c r="AO1210" s="139"/>
      <c r="AP1210" s="139"/>
      <c r="AQ1210" s="139"/>
      <c r="AR1210" s="139"/>
      <c r="AS1210" s="139"/>
      <c r="AT1210" s="139"/>
      <c r="AU1210" s="139"/>
      <c r="AV1210" s="139"/>
      <c r="AW1210" s="139"/>
      <c r="AX1210" s="139"/>
      <c r="AY1210" s="139"/>
      <c r="AZ1210" s="139"/>
      <c r="BA1210" s="139"/>
      <c r="BB1210" s="139"/>
      <c r="BC1210" s="139"/>
      <c r="BD1210" s="139"/>
      <c r="BE1210" s="139"/>
      <c r="BF1210" s="139"/>
      <c r="BG1210" s="139"/>
      <c r="BH1210" s="139"/>
      <c r="BI1210" s="139"/>
      <c r="BJ1210" s="139"/>
      <c r="BK1210" s="139"/>
      <c r="BL1210" s="139"/>
      <c r="BM1210" s="139"/>
      <c r="BN1210" s="139"/>
      <c r="BO1210" s="139"/>
      <c r="BP1210" s="139"/>
      <c r="BQ1210" s="139"/>
      <c r="BR1210" s="139"/>
      <c r="BS1210" s="139"/>
      <c r="BT1210" s="139"/>
      <c r="BU1210" s="139"/>
      <c r="BV1210" s="139"/>
      <c r="BW1210" s="139"/>
      <c r="BX1210" s="139"/>
      <c r="BY1210" s="139"/>
      <c r="BZ1210" s="139"/>
      <c r="CA1210" s="139"/>
      <c r="CB1210" s="139"/>
      <c r="CC1210" s="139"/>
      <c r="CD1210" s="139"/>
    </row>
    <row r="1211" spans="2:82" s="143" customFormat="1" x14ac:dyDescent="0.2">
      <c r="B1211" s="139"/>
      <c r="C1211" s="139"/>
      <c r="D1211" s="139"/>
      <c r="E1211" s="139"/>
      <c r="F1211" s="139"/>
      <c r="G1211" s="139"/>
      <c r="H1211" s="139"/>
      <c r="I1211" s="139"/>
      <c r="J1211" s="139"/>
      <c r="K1211" s="139"/>
      <c r="L1211" s="139"/>
      <c r="M1211" s="139"/>
      <c r="N1211" s="139"/>
      <c r="O1211" s="139"/>
      <c r="P1211" s="139"/>
      <c r="Q1211" s="139"/>
      <c r="R1211" s="139"/>
      <c r="S1211" s="139"/>
      <c r="T1211" s="139"/>
      <c r="U1211" s="139"/>
      <c r="V1211" s="139"/>
      <c r="W1211" s="139"/>
      <c r="X1211" s="139"/>
      <c r="Y1211" s="139"/>
      <c r="Z1211" s="139"/>
      <c r="AA1211" s="139"/>
      <c r="AB1211" s="139"/>
      <c r="AC1211" s="139"/>
      <c r="AD1211" s="139"/>
      <c r="AE1211" s="139"/>
      <c r="AF1211" s="139"/>
      <c r="AG1211" s="139"/>
      <c r="AH1211" s="139"/>
      <c r="AI1211" s="139"/>
      <c r="AJ1211" s="139"/>
      <c r="AK1211" s="139"/>
      <c r="AL1211" s="139"/>
      <c r="AM1211" s="139"/>
      <c r="AN1211" s="139"/>
      <c r="AO1211" s="139"/>
      <c r="AP1211" s="139"/>
      <c r="AQ1211" s="139"/>
      <c r="AR1211" s="139"/>
      <c r="AS1211" s="139"/>
      <c r="AT1211" s="139"/>
      <c r="AU1211" s="139"/>
      <c r="AV1211" s="139"/>
      <c r="AW1211" s="139"/>
      <c r="AX1211" s="139"/>
      <c r="AY1211" s="139"/>
      <c r="AZ1211" s="139"/>
      <c r="BA1211" s="139"/>
      <c r="BB1211" s="139"/>
      <c r="BC1211" s="139"/>
      <c r="BD1211" s="139"/>
      <c r="BE1211" s="139"/>
      <c r="BF1211" s="139"/>
      <c r="BG1211" s="139"/>
      <c r="BH1211" s="139"/>
      <c r="BI1211" s="139"/>
      <c r="BJ1211" s="139"/>
      <c r="BK1211" s="139"/>
      <c r="BL1211" s="139"/>
      <c r="BM1211" s="139"/>
      <c r="BN1211" s="139"/>
      <c r="BO1211" s="139"/>
      <c r="BP1211" s="139"/>
      <c r="BQ1211" s="139"/>
      <c r="BR1211" s="139"/>
      <c r="BS1211" s="139"/>
      <c r="BT1211" s="139"/>
      <c r="BU1211" s="139"/>
      <c r="BV1211" s="139"/>
      <c r="BW1211" s="139"/>
      <c r="BX1211" s="139"/>
      <c r="BY1211" s="139"/>
      <c r="BZ1211" s="139"/>
      <c r="CA1211" s="139"/>
      <c r="CB1211" s="139"/>
      <c r="CC1211" s="139"/>
      <c r="CD1211" s="139"/>
    </row>
    <row r="1212" spans="2:82" s="143" customFormat="1" x14ac:dyDescent="0.2">
      <c r="B1212" s="139"/>
      <c r="C1212" s="139"/>
      <c r="D1212" s="139"/>
      <c r="E1212" s="139"/>
      <c r="F1212" s="139"/>
      <c r="G1212" s="139"/>
      <c r="H1212" s="139"/>
      <c r="I1212" s="139"/>
      <c r="J1212" s="139"/>
      <c r="K1212" s="139"/>
      <c r="L1212" s="139"/>
      <c r="M1212" s="139"/>
      <c r="N1212" s="139"/>
      <c r="O1212" s="139"/>
      <c r="P1212" s="139"/>
      <c r="Q1212" s="139"/>
      <c r="R1212" s="139"/>
      <c r="S1212" s="139"/>
      <c r="T1212" s="139"/>
      <c r="U1212" s="139"/>
      <c r="V1212" s="139"/>
      <c r="W1212" s="139"/>
      <c r="X1212" s="139"/>
      <c r="Y1212" s="139"/>
      <c r="Z1212" s="139"/>
      <c r="AA1212" s="139"/>
      <c r="AB1212" s="139"/>
      <c r="AC1212" s="139"/>
      <c r="AD1212" s="139"/>
      <c r="AE1212" s="139"/>
      <c r="AF1212" s="139"/>
      <c r="AG1212" s="139"/>
      <c r="AH1212" s="139"/>
      <c r="AI1212" s="139"/>
      <c r="AJ1212" s="139"/>
      <c r="AK1212" s="139"/>
      <c r="AL1212" s="139"/>
      <c r="AM1212" s="139"/>
      <c r="AN1212" s="139"/>
      <c r="AO1212" s="139"/>
      <c r="AP1212" s="139"/>
      <c r="AQ1212" s="139"/>
      <c r="AR1212" s="139"/>
      <c r="AS1212" s="139"/>
      <c r="AT1212" s="139"/>
      <c r="AU1212" s="139"/>
      <c r="AV1212" s="139"/>
      <c r="AW1212" s="139"/>
      <c r="AX1212" s="139"/>
      <c r="AY1212" s="139"/>
      <c r="AZ1212" s="139"/>
      <c r="BA1212" s="139"/>
      <c r="BB1212" s="139"/>
      <c r="BC1212" s="139"/>
      <c r="BD1212" s="139"/>
      <c r="BE1212" s="139"/>
      <c r="BF1212" s="139"/>
      <c r="BG1212" s="139"/>
      <c r="BH1212" s="139"/>
      <c r="BI1212" s="139"/>
      <c r="BJ1212" s="139"/>
      <c r="BK1212" s="139"/>
      <c r="BL1212" s="139"/>
      <c r="BM1212" s="139"/>
      <c r="BN1212" s="139"/>
      <c r="BO1212" s="139"/>
      <c r="BP1212" s="139"/>
      <c r="BQ1212" s="139"/>
      <c r="BR1212" s="139"/>
      <c r="BS1212" s="139"/>
      <c r="BT1212" s="139"/>
      <c r="BU1212" s="139"/>
      <c r="BV1212" s="139"/>
      <c r="BW1212" s="139"/>
      <c r="BX1212" s="139"/>
      <c r="BY1212" s="139"/>
      <c r="BZ1212" s="139"/>
      <c r="CA1212" s="139"/>
      <c r="CB1212" s="139"/>
      <c r="CC1212" s="139"/>
      <c r="CD1212" s="139"/>
    </row>
    <row r="1213" spans="2:82" s="143" customFormat="1" x14ac:dyDescent="0.2">
      <c r="B1213" s="139"/>
      <c r="C1213" s="139"/>
      <c r="D1213" s="139"/>
      <c r="E1213" s="139"/>
      <c r="F1213" s="139"/>
      <c r="G1213" s="139"/>
      <c r="H1213" s="139"/>
      <c r="I1213" s="139"/>
      <c r="J1213" s="139"/>
      <c r="K1213" s="139"/>
      <c r="L1213" s="139"/>
      <c r="M1213" s="139"/>
      <c r="N1213" s="139"/>
      <c r="O1213" s="139"/>
      <c r="P1213" s="139"/>
      <c r="Q1213" s="139"/>
      <c r="R1213" s="139"/>
      <c r="S1213" s="139"/>
      <c r="T1213" s="139"/>
      <c r="U1213" s="139"/>
      <c r="V1213" s="139"/>
      <c r="W1213" s="139"/>
      <c r="X1213" s="139"/>
      <c r="Y1213" s="139"/>
      <c r="Z1213" s="139"/>
      <c r="AA1213" s="139"/>
      <c r="AB1213" s="139"/>
      <c r="AC1213" s="139"/>
      <c r="AD1213" s="139"/>
      <c r="AE1213" s="139"/>
      <c r="AF1213" s="139"/>
      <c r="AG1213" s="139"/>
      <c r="AH1213" s="139"/>
      <c r="AI1213" s="139"/>
      <c r="AJ1213" s="139"/>
      <c r="AK1213" s="139"/>
      <c r="AL1213" s="139"/>
      <c r="AM1213" s="139"/>
      <c r="AN1213" s="139"/>
      <c r="AO1213" s="139"/>
      <c r="AP1213" s="139"/>
      <c r="AQ1213" s="139"/>
      <c r="AR1213" s="139"/>
      <c r="AS1213" s="139"/>
      <c r="AT1213" s="139"/>
      <c r="AU1213" s="139"/>
      <c r="AV1213" s="139"/>
      <c r="AW1213" s="139"/>
      <c r="AX1213" s="139"/>
      <c r="AY1213" s="139"/>
      <c r="AZ1213" s="139"/>
      <c r="BA1213" s="139"/>
      <c r="BB1213" s="139"/>
      <c r="BC1213" s="139"/>
      <c r="BD1213" s="139"/>
      <c r="BE1213" s="139"/>
      <c r="BF1213" s="139"/>
      <c r="BG1213" s="139"/>
      <c r="BH1213" s="139"/>
      <c r="BI1213" s="139"/>
      <c r="BJ1213" s="139"/>
      <c r="BK1213" s="139"/>
      <c r="BL1213" s="139"/>
      <c r="BM1213" s="139"/>
      <c r="BN1213" s="139"/>
      <c r="BO1213" s="139"/>
      <c r="BP1213" s="139"/>
      <c r="BQ1213" s="139"/>
      <c r="BR1213" s="139"/>
      <c r="BS1213" s="139"/>
      <c r="BT1213" s="139"/>
      <c r="BU1213" s="139"/>
      <c r="BV1213" s="139"/>
      <c r="BW1213" s="139"/>
      <c r="BX1213" s="139"/>
      <c r="BY1213" s="139"/>
      <c r="BZ1213" s="139"/>
      <c r="CA1213" s="139"/>
      <c r="CB1213" s="139"/>
      <c r="CC1213" s="139"/>
      <c r="CD1213" s="139"/>
    </row>
    <row r="1214" spans="2:82" s="143" customFormat="1" x14ac:dyDescent="0.2">
      <c r="B1214" s="139"/>
      <c r="C1214" s="139"/>
      <c r="D1214" s="139"/>
      <c r="E1214" s="139"/>
      <c r="F1214" s="139"/>
      <c r="G1214" s="139"/>
      <c r="H1214" s="139"/>
      <c r="I1214" s="139"/>
      <c r="J1214" s="139"/>
      <c r="K1214" s="139"/>
      <c r="L1214" s="139"/>
      <c r="M1214" s="139"/>
      <c r="N1214" s="139"/>
      <c r="O1214" s="139"/>
      <c r="P1214" s="139"/>
      <c r="Q1214" s="139"/>
      <c r="R1214" s="139"/>
      <c r="S1214" s="139"/>
      <c r="T1214" s="139"/>
      <c r="U1214" s="139"/>
      <c r="V1214" s="139"/>
      <c r="W1214" s="139"/>
      <c r="X1214" s="139"/>
      <c r="Y1214" s="139"/>
      <c r="Z1214" s="139"/>
      <c r="AA1214" s="139"/>
      <c r="AB1214" s="139"/>
      <c r="AC1214" s="139"/>
      <c r="AD1214" s="139"/>
      <c r="AE1214" s="139"/>
      <c r="AF1214" s="139"/>
      <c r="AG1214" s="139"/>
      <c r="AH1214" s="139"/>
      <c r="AI1214" s="139"/>
      <c r="AJ1214" s="139"/>
      <c r="AK1214" s="139"/>
      <c r="AL1214" s="139"/>
      <c r="AM1214" s="139"/>
      <c r="AN1214" s="139"/>
      <c r="AO1214" s="139"/>
      <c r="AP1214" s="139"/>
      <c r="AQ1214" s="139"/>
      <c r="AR1214" s="139"/>
      <c r="AS1214" s="139"/>
      <c r="AT1214" s="139"/>
      <c r="AU1214" s="139"/>
      <c r="AV1214" s="139"/>
      <c r="AW1214" s="139"/>
      <c r="AX1214" s="139"/>
      <c r="AY1214" s="139"/>
      <c r="AZ1214" s="139"/>
      <c r="BA1214" s="139"/>
      <c r="BB1214" s="139"/>
      <c r="BC1214" s="139"/>
      <c r="BD1214" s="139"/>
      <c r="BE1214" s="139"/>
      <c r="BF1214" s="139"/>
      <c r="BG1214" s="139"/>
      <c r="BH1214" s="139"/>
      <c r="BI1214" s="139"/>
      <c r="BJ1214" s="139"/>
      <c r="BK1214" s="139"/>
      <c r="BL1214" s="139"/>
      <c r="BM1214" s="139"/>
      <c r="BN1214" s="139"/>
      <c r="BO1214" s="139"/>
      <c r="BP1214" s="139"/>
      <c r="BQ1214" s="139"/>
      <c r="BR1214" s="139"/>
      <c r="BS1214" s="139"/>
      <c r="BT1214" s="139"/>
      <c r="BU1214" s="139"/>
      <c r="BV1214" s="139"/>
      <c r="BW1214" s="139"/>
      <c r="BX1214" s="139"/>
      <c r="BY1214" s="139"/>
      <c r="BZ1214" s="139"/>
      <c r="CA1214" s="139"/>
      <c r="CB1214" s="139"/>
      <c r="CC1214" s="139"/>
      <c r="CD1214" s="139"/>
    </row>
    <row r="1215" spans="2:82" s="143" customFormat="1" x14ac:dyDescent="0.2">
      <c r="B1215" s="139"/>
      <c r="C1215" s="139"/>
      <c r="D1215" s="139"/>
      <c r="E1215" s="139"/>
      <c r="F1215" s="139"/>
      <c r="G1215" s="139"/>
      <c r="H1215" s="139"/>
      <c r="I1215" s="139"/>
      <c r="J1215" s="139"/>
      <c r="K1215" s="139"/>
      <c r="L1215" s="139"/>
      <c r="M1215" s="139"/>
      <c r="N1215" s="139"/>
      <c r="O1215" s="139"/>
      <c r="P1215" s="139"/>
      <c r="Q1215" s="139"/>
      <c r="R1215" s="139"/>
      <c r="S1215" s="139"/>
      <c r="T1215" s="139"/>
      <c r="U1215" s="139"/>
      <c r="V1215" s="139"/>
      <c r="W1215" s="139"/>
      <c r="X1215" s="139"/>
      <c r="Y1215" s="139"/>
      <c r="Z1215" s="139"/>
      <c r="AA1215" s="139"/>
      <c r="AB1215" s="139"/>
      <c r="AC1215" s="139"/>
      <c r="AD1215" s="139"/>
      <c r="AE1215" s="139"/>
      <c r="AF1215" s="139"/>
      <c r="AG1215" s="139"/>
      <c r="AH1215" s="139"/>
      <c r="AI1215" s="139"/>
      <c r="AJ1215" s="139"/>
      <c r="AK1215" s="139"/>
      <c r="AL1215" s="139"/>
      <c r="AM1215" s="139"/>
      <c r="AN1215" s="139"/>
      <c r="AO1215" s="139"/>
      <c r="AP1215" s="139"/>
      <c r="AQ1215" s="139"/>
      <c r="AR1215" s="139"/>
      <c r="AS1215" s="139"/>
      <c r="AT1215" s="139"/>
      <c r="AU1215" s="139"/>
      <c r="AV1215" s="139"/>
      <c r="AW1215" s="139"/>
      <c r="AX1215" s="139"/>
      <c r="AY1215" s="139"/>
      <c r="AZ1215" s="139"/>
      <c r="BA1215" s="139"/>
      <c r="BB1215" s="139"/>
      <c r="BC1215" s="139"/>
      <c r="BD1215" s="139"/>
      <c r="BE1215" s="139"/>
      <c r="BF1215" s="139"/>
      <c r="BG1215" s="139"/>
      <c r="BH1215" s="139"/>
      <c r="BI1215" s="139"/>
      <c r="BJ1215" s="139"/>
      <c r="BK1215" s="139"/>
      <c r="BL1215" s="139"/>
      <c r="BM1215" s="139"/>
      <c r="BN1215" s="139"/>
      <c r="BO1215" s="139"/>
      <c r="BP1215" s="139"/>
      <c r="BQ1215" s="139"/>
      <c r="BR1215" s="139"/>
      <c r="BS1215" s="139"/>
      <c r="BT1215" s="139"/>
      <c r="BU1215" s="139"/>
      <c r="BV1215" s="139"/>
      <c r="BW1215" s="139"/>
      <c r="BX1215" s="139"/>
      <c r="BY1215" s="139"/>
      <c r="BZ1215" s="139"/>
      <c r="CA1215" s="139"/>
      <c r="CB1215" s="139"/>
      <c r="CC1215" s="139"/>
      <c r="CD1215" s="139"/>
    </row>
    <row r="1216" spans="2:82" s="143" customFormat="1" x14ac:dyDescent="0.2">
      <c r="B1216" s="139"/>
      <c r="C1216" s="139"/>
      <c r="D1216" s="139"/>
      <c r="E1216" s="139"/>
      <c r="F1216" s="139"/>
      <c r="G1216" s="139"/>
      <c r="H1216" s="139"/>
      <c r="I1216" s="139"/>
      <c r="J1216" s="139"/>
      <c r="K1216" s="139"/>
      <c r="L1216" s="139"/>
      <c r="M1216" s="139"/>
      <c r="N1216" s="139"/>
      <c r="O1216" s="139"/>
      <c r="P1216" s="139"/>
      <c r="Q1216" s="139"/>
      <c r="R1216" s="139"/>
      <c r="S1216" s="139"/>
      <c r="T1216" s="139"/>
      <c r="U1216" s="139"/>
      <c r="V1216" s="139"/>
      <c r="W1216" s="139"/>
      <c r="X1216" s="139"/>
      <c r="Y1216" s="139"/>
      <c r="Z1216" s="139"/>
      <c r="AA1216" s="139"/>
      <c r="AB1216" s="139"/>
      <c r="AC1216" s="139"/>
      <c r="AD1216" s="139"/>
      <c r="AE1216" s="139"/>
      <c r="AF1216" s="139"/>
      <c r="AG1216" s="139"/>
      <c r="AH1216" s="139"/>
      <c r="AI1216" s="139"/>
      <c r="AJ1216" s="139"/>
      <c r="AK1216" s="139"/>
      <c r="AL1216" s="139"/>
      <c r="AM1216" s="139"/>
      <c r="AN1216" s="139"/>
      <c r="AO1216" s="139"/>
      <c r="AP1216" s="139"/>
      <c r="AQ1216" s="139"/>
      <c r="AR1216" s="139"/>
      <c r="AS1216" s="139"/>
      <c r="AT1216" s="139"/>
      <c r="AU1216" s="139"/>
      <c r="AV1216" s="139"/>
      <c r="AW1216" s="139"/>
      <c r="AX1216" s="139"/>
      <c r="AY1216" s="139"/>
      <c r="AZ1216" s="139"/>
      <c r="BA1216" s="139"/>
      <c r="BB1216" s="139"/>
      <c r="BC1216" s="139"/>
      <c r="BD1216" s="139"/>
      <c r="BE1216" s="139"/>
      <c r="BF1216" s="139"/>
      <c r="BG1216" s="139"/>
      <c r="BH1216" s="139"/>
      <c r="BI1216" s="139"/>
      <c r="BJ1216" s="139"/>
      <c r="BK1216" s="139"/>
      <c r="BL1216" s="139"/>
      <c r="BM1216" s="139"/>
      <c r="BN1216" s="139"/>
      <c r="BO1216" s="139"/>
      <c r="BP1216" s="139"/>
      <c r="BQ1216" s="139"/>
      <c r="BR1216" s="139"/>
      <c r="BS1216" s="139"/>
      <c r="BT1216" s="139"/>
      <c r="BU1216" s="139"/>
      <c r="BV1216" s="139"/>
      <c r="BW1216" s="139"/>
      <c r="BX1216" s="139"/>
      <c r="BY1216" s="139"/>
      <c r="BZ1216" s="139"/>
      <c r="CA1216" s="139"/>
      <c r="CB1216" s="139"/>
      <c r="CC1216" s="139"/>
      <c r="CD1216" s="139"/>
    </row>
    <row r="1217" spans="2:82" s="143" customFormat="1" x14ac:dyDescent="0.2">
      <c r="B1217" s="139"/>
      <c r="C1217" s="139"/>
      <c r="D1217" s="139"/>
      <c r="E1217" s="139"/>
      <c r="F1217" s="139"/>
      <c r="G1217" s="139"/>
      <c r="H1217" s="139"/>
      <c r="I1217" s="139"/>
      <c r="J1217" s="139"/>
      <c r="K1217" s="139"/>
      <c r="L1217" s="139"/>
      <c r="M1217" s="139"/>
      <c r="N1217" s="139"/>
      <c r="O1217" s="139"/>
      <c r="P1217" s="139"/>
      <c r="Q1217" s="139"/>
      <c r="R1217" s="139"/>
      <c r="S1217" s="139"/>
      <c r="T1217" s="139"/>
      <c r="U1217" s="139"/>
      <c r="V1217" s="139"/>
      <c r="W1217" s="139"/>
      <c r="X1217" s="139"/>
      <c r="Y1217" s="139"/>
      <c r="Z1217" s="139"/>
      <c r="AA1217" s="139"/>
      <c r="AB1217" s="139"/>
      <c r="AC1217" s="139"/>
      <c r="AD1217" s="139"/>
      <c r="AE1217" s="139"/>
      <c r="AF1217" s="139"/>
      <c r="AG1217" s="139"/>
      <c r="AH1217" s="139"/>
      <c r="AI1217" s="139"/>
      <c r="AJ1217" s="139"/>
      <c r="AK1217" s="139"/>
      <c r="AL1217" s="139"/>
      <c r="AM1217" s="139"/>
      <c r="AN1217" s="139"/>
      <c r="AO1217" s="139"/>
      <c r="AP1217" s="139"/>
      <c r="AQ1217" s="139"/>
      <c r="AR1217" s="139"/>
      <c r="AS1217" s="139"/>
      <c r="AT1217" s="139"/>
      <c r="AU1217" s="139"/>
      <c r="AV1217" s="139"/>
      <c r="AW1217" s="139"/>
      <c r="AX1217" s="139"/>
      <c r="AY1217" s="139"/>
      <c r="AZ1217" s="139"/>
      <c r="BA1217" s="139"/>
      <c r="BB1217" s="139"/>
      <c r="BC1217" s="139"/>
      <c r="BD1217" s="139"/>
      <c r="BE1217" s="139"/>
      <c r="BF1217" s="139"/>
      <c r="BG1217" s="139"/>
      <c r="BH1217" s="139"/>
      <c r="BI1217" s="139"/>
      <c r="BJ1217" s="139"/>
      <c r="BK1217" s="139"/>
      <c r="BL1217" s="139"/>
      <c r="BM1217" s="139"/>
      <c r="BN1217" s="139"/>
      <c r="BO1217" s="139"/>
      <c r="BP1217" s="139"/>
      <c r="BQ1217" s="139"/>
      <c r="BR1217" s="139"/>
      <c r="BS1217" s="139"/>
      <c r="BT1217" s="139"/>
      <c r="BU1217" s="139"/>
      <c r="BV1217" s="139"/>
      <c r="BW1217" s="139"/>
      <c r="BX1217" s="139"/>
      <c r="BY1217" s="139"/>
      <c r="BZ1217" s="139"/>
      <c r="CA1217" s="139"/>
      <c r="CB1217" s="139"/>
      <c r="CC1217" s="139"/>
      <c r="CD1217" s="139"/>
    </row>
    <row r="1218" spans="2:82" s="143" customFormat="1" x14ac:dyDescent="0.2">
      <c r="B1218" s="139"/>
      <c r="C1218" s="139"/>
      <c r="D1218" s="139"/>
      <c r="E1218" s="139"/>
      <c r="F1218" s="139"/>
      <c r="G1218" s="139"/>
      <c r="H1218" s="139"/>
      <c r="I1218" s="139"/>
      <c r="J1218" s="139"/>
      <c r="K1218" s="139"/>
      <c r="L1218" s="139"/>
      <c r="M1218" s="139"/>
      <c r="N1218" s="139"/>
      <c r="O1218" s="139"/>
      <c r="P1218" s="139"/>
      <c r="Q1218" s="139"/>
      <c r="R1218" s="139"/>
      <c r="S1218" s="139"/>
      <c r="T1218" s="139"/>
      <c r="U1218" s="139"/>
      <c r="V1218" s="139"/>
      <c r="W1218" s="139"/>
      <c r="X1218" s="139"/>
      <c r="Y1218" s="139"/>
      <c r="Z1218" s="139"/>
      <c r="AA1218" s="139"/>
      <c r="AB1218" s="139"/>
      <c r="AC1218" s="139"/>
      <c r="AD1218" s="139"/>
      <c r="AE1218" s="139"/>
      <c r="AF1218" s="139"/>
      <c r="AG1218" s="139"/>
      <c r="AH1218" s="139"/>
      <c r="AI1218" s="139"/>
      <c r="AJ1218" s="139"/>
      <c r="AK1218" s="139"/>
      <c r="AL1218" s="139"/>
      <c r="AM1218" s="139"/>
      <c r="AN1218" s="139"/>
      <c r="AO1218" s="139"/>
      <c r="AP1218" s="139"/>
      <c r="AQ1218" s="139"/>
      <c r="AR1218" s="139"/>
      <c r="AS1218" s="139"/>
      <c r="AT1218" s="139"/>
      <c r="AU1218" s="139"/>
      <c r="AV1218" s="139"/>
      <c r="AW1218" s="139"/>
      <c r="AX1218" s="139"/>
      <c r="AY1218" s="139"/>
      <c r="AZ1218" s="139"/>
      <c r="BA1218" s="139"/>
      <c r="BB1218" s="139"/>
      <c r="BC1218" s="139"/>
      <c r="BD1218" s="139"/>
      <c r="BE1218" s="139"/>
      <c r="BF1218" s="139"/>
      <c r="BG1218" s="139"/>
      <c r="BH1218" s="139"/>
      <c r="BI1218" s="139"/>
      <c r="BJ1218" s="139"/>
      <c r="BK1218" s="139"/>
      <c r="BL1218" s="139"/>
      <c r="BM1218" s="139"/>
      <c r="BN1218" s="139"/>
      <c r="BO1218" s="139"/>
      <c r="BP1218" s="139"/>
      <c r="BQ1218" s="139"/>
      <c r="BR1218" s="139"/>
      <c r="BS1218" s="139"/>
      <c r="BT1218" s="139"/>
      <c r="BU1218" s="139"/>
      <c r="BV1218" s="139"/>
      <c r="BW1218" s="139"/>
      <c r="BX1218" s="139"/>
      <c r="BY1218" s="139"/>
      <c r="BZ1218" s="139"/>
      <c r="CA1218" s="139"/>
      <c r="CB1218" s="139"/>
      <c r="CC1218" s="139"/>
      <c r="CD1218" s="139"/>
    </row>
    <row r="1219" spans="2:82" s="143" customFormat="1" x14ac:dyDescent="0.2">
      <c r="B1219" s="139"/>
      <c r="C1219" s="139"/>
      <c r="D1219" s="139"/>
      <c r="E1219" s="139"/>
      <c r="F1219" s="139"/>
      <c r="G1219" s="139"/>
      <c r="H1219" s="139"/>
      <c r="I1219" s="139"/>
      <c r="J1219" s="139"/>
      <c r="K1219" s="139"/>
      <c r="L1219" s="139"/>
      <c r="M1219" s="139"/>
      <c r="N1219" s="139"/>
      <c r="O1219" s="139"/>
      <c r="P1219" s="139"/>
      <c r="Q1219" s="139"/>
      <c r="R1219" s="139"/>
      <c r="S1219" s="139"/>
      <c r="T1219" s="139"/>
      <c r="U1219" s="139"/>
      <c r="V1219" s="139"/>
      <c r="W1219" s="139"/>
      <c r="X1219" s="139"/>
      <c r="Y1219" s="139"/>
      <c r="Z1219" s="139"/>
      <c r="AA1219" s="139"/>
      <c r="AB1219" s="139"/>
      <c r="AC1219" s="139"/>
      <c r="AD1219" s="139"/>
      <c r="AE1219" s="139"/>
      <c r="AF1219" s="139"/>
      <c r="AG1219" s="139"/>
      <c r="AH1219" s="139"/>
      <c r="AI1219" s="139"/>
      <c r="AJ1219" s="139"/>
      <c r="AK1219" s="139"/>
      <c r="AL1219" s="139"/>
      <c r="AM1219" s="139"/>
      <c r="AN1219" s="139"/>
      <c r="AO1219" s="139"/>
      <c r="AP1219" s="139"/>
      <c r="AQ1219" s="139"/>
      <c r="AR1219" s="139"/>
      <c r="AS1219" s="139"/>
      <c r="AT1219" s="139"/>
      <c r="AU1219" s="139"/>
      <c r="AV1219" s="139"/>
      <c r="AW1219" s="139"/>
      <c r="AX1219" s="139"/>
      <c r="AY1219" s="139"/>
      <c r="AZ1219" s="139"/>
      <c r="BA1219" s="139"/>
      <c r="BB1219" s="139"/>
      <c r="BC1219" s="139"/>
      <c r="BD1219" s="139"/>
      <c r="BE1219" s="139"/>
      <c r="BF1219" s="139"/>
      <c r="BG1219" s="139"/>
      <c r="BH1219" s="139"/>
      <c r="BI1219" s="139"/>
      <c r="BJ1219" s="139"/>
      <c r="BK1219" s="139"/>
      <c r="BL1219" s="139"/>
      <c r="BM1219" s="139"/>
      <c r="BN1219" s="139"/>
      <c r="BO1219" s="139"/>
      <c r="BP1219" s="139"/>
      <c r="BQ1219" s="139"/>
      <c r="BR1219" s="139"/>
      <c r="BS1219" s="139"/>
      <c r="BT1219" s="139"/>
      <c r="BU1219" s="139"/>
      <c r="BV1219" s="139"/>
      <c r="BW1219" s="139"/>
      <c r="BX1219" s="139"/>
      <c r="BY1219" s="139"/>
      <c r="BZ1219" s="139"/>
      <c r="CA1219" s="139"/>
      <c r="CB1219" s="139"/>
      <c r="CC1219" s="139"/>
      <c r="CD1219" s="139"/>
    </row>
    <row r="1220" spans="2:82" s="143" customFormat="1" x14ac:dyDescent="0.2">
      <c r="B1220" s="139"/>
      <c r="C1220" s="139"/>
      <c r="D1220" s="139"/>
      <c r="E1220" s="139"/>
      <c r="F1220" s="139"/>
      <c r="G1220" s="139"/>
      <c r="H1220" s="139"/>
      <c r="I1220" s="139"/>
      <c r="J1220" s="139"/>
      <c r="K1220" s="139"/>
      <c r="L1220" s="139"/>
      <c r="M1220" s="139"/>
      <c r="N1220" s="139"/>
      <c r="O1220" s="139"/>
      <c r="P1220" s="139"/>
      <c r="Q1220" s="139"/>
      <c r="R1220" s="139"/>
      <c r="S1220" s="139"/>
      <c r="T1220" s="139"/>
      <c r="U1220" s="139"/>
      <c r="V1220" s="139"/>
      <c r="W1220" s="139"/>
      <c r="X1220" s="139"/>
      <c r="Y1220" s="139"/>
      <c r="Z1220" s="139"/>
      <c r="AA1220" s="139"/>
      <c r="AB1220" s="139"/>
      <c r="AC1220" s="139"/>
      <c r="AD1220" s="139"/>
      <c r="AE1220" s="139"/>
      <c r="AF1220" s="139"/>
      <c r="AG1220" s="139"/>
      <c r="AH1220" s="139"/>
      <c r="AI1220" s="139"/>
      <c r="AJ1220" s="139"/>
      <c r="AK1220" s="139"/>
      <c r="AL1220" s="139"/>
      <c r="AM1220" s="139"/>
      <c r="AN1220" s="139"/>
      <c r="AO1220" s="139"/>
      <c r="AP1220" s="139"/>
      <c r="AQ1220" s="139"/>
      <c r="AR1220" s="139"/>
      <c r="AS1220" s="139"/>
      <c r="AT1220" s="139"/>
      <c r="AU1220" s="139"/>
      <c r="AV1220" s="139"/>
      <c r="AW1220" s="139"/>
      <c r="AX1220" s="139"/>
      <c r="AY1220" s="139"/>
      <c r="AZ1220" s="139"/>
      <c r="BA1220" s="139"/>
      <c r="BB1220" s="139"/>
      <c r="BC1220" s="139"/>
      <c r="BD1220" s="139"/>
      <c r="BE1220" s="139"/>
      <c r="BF1220" s="139"/>
      <c r="BG1220" s="139"/>
      <c r="BH1220" s="139"/>
      <c r="BI1220" s="139"/>
      <c r="BJ1220" s="139"/>
      <c r="BK1220" s="139"/>
      <c r="BL1220" s="139"/>
      <c r="BM1220" s="139"/>
      <c r="BN1220" s="139"/>
      <c r="BO1220" s="139"/>
      <c r="BP1220" s="139"/>
      <c r="BQ1220" s="139"/>
      <c r="BR1220" s="139"/>
      <c r="BS1220" s="139"/>
      <c r="BT1220" s="139"/>
      <c r="BU1220" s="139"/>
      <c r="BV1220" s="139"/>
      <c r="BW1220" s="139"/>
      <c r="BX1220" s="139"/>
      <c r="BY1220" s="139"/>
      <c r="BZ1220" s="139"/>
      <c r="CA1220" s="139"/>
      <c r="CB1220" s="139"/>
      <c r="CC1220" s="139"/>
      <c r="CD1220" s="139"/>
    </row>
    <row r="1221" spans="2:82" s="143" customFormat="1" x14ac:dyDescent="0.2">
      <c r="B1221" s="139"/>
      <c r="C1221" s="139"/>
      <c r="D1221" s="139"/>
      <c r="E1221" s="139"/>
      <c r="F1221" s="139"/>
      <c r="G1221" s="139"/>
      <c r="H1221" s="139"/>
      <c r="I1221" s="139"/>
      <c r="J1221" s="139"/>
      <c r="K1221" s="139"/>
      <c r="L1221" s="139"/>
      <c r="M1221" s="139"/>
      <c r="N1221" s="139"/>
      <c r="O1221" s="139"/>
      <c r="P1221" s="139"/>
      <c r="Q1221" s="139"/>
      <c r="R1221" s="139"/>
      <c r="S1221" s="139"/>
      <c r="T1221" s="139"/>
      <c r="U1221" s="139"/>
      <c r="V1221" s="139"/>
      <c r="W1221" s="139"/>
      <c r="X1221" s="139"/>
      <c r="Y1221" s="139"/>
      <c r="Z1221" s="139"/>
      <c r="AA1221" s="139"/>
      <c r="AB1221" s="139"/>
      <c r="AC1221" s="139"/>
      <c r="AD1221" s="139"/>
      <c r="AE1221" s="139"/>
      <c r="AF1221" s="139"/>
      <c r="AG1221" s="139"/>
      <c r="AH1221" s="139"/>
      <c r="AI1221" s="139"/>
      <c r="AJ1221" s="139"/>
      <c r="AK1221" s="139"/>
      <c r="AL1221" s="139"/>
      <c r="AM1221" s="139"/>
      <c r="AN1221" s="139"/>
      <c r="AO1221" s="139"/>
      <c r="AP1221" s="139"/>
      <c r="AQ1221" s="139"/>
      <c r="AR1221" s="139"/>
      <c r="AS1221" s="139"/>
      <c r="AT1221" s="139"/>
      <c r="AU1221" s="139"/>
      <c r="AV1221" s="139"/>
      <c r="AW1221" s="139"/>
      <c r="AX1221" s="139"/>
      <c r="AY1221" s="139"/>
      <c r="AZ1221" s="139"/>
      <c r="BA1221" s="139"/>
      <c r="BB1221" s="139"/>
      <c r="BC1221" s="139"/>
      <c r="BD1221" s="139"/>
      <c r="BE1221" s="139"/>
      <c r="BF1221" s="139"/>
      <c r="BG1221" s="139"/>
      <c r="BH1221" s="139"/>
      <c r="BI1221" s="139"/>
      <c r="BJ1221" s="139"/>
      <c r="BK1221" s="139"/>
      <c r="BL1221" s="139"/>
      <c r="BM1221" s="139"/>
      <c r="BN1221" s="139"/>
      <c r="BO1221" s="139"/>
      <c r="BP1221" s="139"/>
      <c r="BQ1221" s="139"/>
      <c r="BR1221" s="139"/>
      <c r="BS1221" s="139"/>
      <c r="BT1221" s="139"/>
      <c r="BU1221" s="139"/>
      <c r="BV1221" s="139"/>
      <c r="BW1221" s="139"/>
      <c r="BX1221" s="139"/>
      <c r="BY1221" s="139"/>
      <c r="BZ1221" s="139"/>
      <c r="CA1221" s="139"/>
      <c r="CB1221" s="139"/>
      <c r="CC1221" s="139"/>
      <c r="CD1221" s="139"/>
    </row>
    <row r="1222" spans="2:82" s="143" customFormat="1" x14ac:dyDescent="0.2">
      <c r="B1222" s="139"/>
      <c r="C1222" s="139"/>
      <c r="D1222" s="139"/>
      <c r="E1222" s="139"/>
      <c r="F1222" s="139"/>
      <c r="G1222" s="139"/>
      <c r="H1222" s="139"/>
      <c r="I1222" s="139"/>
      <c r="J1222" s="139"/>
      <c r="K1222" s="139"/>
      <c r="L1222" s="139"/>
      <c r="M1222" s="139"/>
      <c r="N1222" s="139"/>
      <c r="O1222" s="139"/>
      <c r="P1222" s="139"/>
      <c r="Q1222" s="139"/>
      <c r="R1222" s="139"/>
      <c r="S1222" s="139"/>
      <c r="T1222" s="139"/>
      <c r="U1222" s="139"/>
      <c r="V1222" s="139"/>
      <c r="W1222" s="139"/>
      <c r="X1222" s="139"/>
      <c r="Y1222" s="139"/>
      <c r="Z1222" s="139"/>
      <c r="AA1222" s="139"/>
      <c r="AB1222" s="139"/>
      <c r="AC1222" s="139"/>
      <c r="AD1222" s="139"/>
      <c r="AE1222" s="139"/>
      <c r="AF1222" s="139"/>
      <c r="AG1222" s="139"/>
      <c r="AH1222" s="139"/>
      <c r="AI1222" s="139"/>
      <c r="AJ1222" s="139"/>
      <c r="AK1222" s="139"/>
      <c r="AL1222" s="139"/>
      <c r="AM1222" s="139"/>
      <c r="AN1222" s="139"/>
      <c r="AO1222" s="139"/>
      <c r="AP1222" s="139"/>
      <c r="AQ1222" s="139"/>
      <c r="AR1222" s="139"/>
      <c r="AS1222" s="139"/>
      <c r="AT1222" s="139"/>
      <c r="AU1222" s="139"/>
      <c r="AV1222" s="139"/>
      <c r="AW1222" s="139"/>
      <c r="AX1222" s="139"/>
      <c r="AY1222" s="139"/>
      <c r="AZ1222" s="139"/>
      <c r="BA1222" s="139"/>
      <c r="BB1222" s="139"/>
      <c r="BC1222" s="139"/>
      <c r="BD1222" s="139"/>
      <c r="BE1222" s="139"/>
      <c r="BF1222" s="139"/>
      <c r="BG1222" s="139"/>
      <c r="BH1222" s="139"/>
      <c r="BI1222" s="139"/>
      <c r="BJ1222" s="139"/>
      <c r="BK1222" s="139"/>
      <c r="BL1222" s="139"/>
      <c r="BM1222" s="139"/>
      <c r="BN1222" s="139"/>
      <c r="BO1222" s="139"/>
      <c r="BP1222" s="139"/>
      <c r="BQ1222" s="139"/>
      <c r="BR1222" s="139"/>
      <c r="BS1222" s="139"/>
      <c r="BT1222" s="139"/>
      <c r="BU1222" s="139"/>
      <c r="BV1222" s="139"/>
      <c r="BW1222" s="139"/>
      <c r="BX1222" s="139"/>
      <c r="BY1222" s="139"/>
      <c r="BZ1222" s="139"/>
      <c r="CA1222" s="139"/>
      <c r="CB1222" s="139"/>
      <c r="CC1222" s="139"/>
      <c r="CD1222" s="139"/>
    </row>
    <row r="1223" spans="2:82" s="143" customFormat="1" x14ac:dyDescent="0.2">
      <c r="B1223" s="139"/>
      <c r="C1223" s="139"/>
      <c r="D1223" s="139"/>
      <c r="E1223" s="139"/>
      <c r="F1223" s="139"/>
      <c r="G1223" s="139"/>
      <c r="H1223" s="139"/>
      <c r="I1223" s="139"/>
      <c r="J1223" s="139"/>
      <c r="K1223" s="139"/>
      <c r="L1223" s="139"/>
      <c r="M1223" s="139"/>
      <c r="N1223" s="139"/>
      <c r="O1223" s="139"/>
      <c r="P1223" s="139"/>
      <c r="Q1223" s="139"/>
      <c r="R1223" s="139"/>
      <c r="S1223" s="139"/>
      <c r="T1223" s="139"/>
      <c r="U1223" s="139"/>
      <c r="V1223" s="139"/>
      <c r="W1223" s="139"/>
      <c r="X1223" s="139"/>
      <c r="Y1223" s="139"/>
      <c r="Z1223" s="139"/>
      <c r="AA1223" s="139"/>
      <c r="AB1223" s="139"/>
      <c r="AC1223" s="139"/>
      <c r="AD1223" s="139"/>
      <c r="AE1223" s="139"/>
      <c r="AF1223" s="139"/>
      <c r="AG1223" s="139"/>
      <c r="AH1223" s="139"/>
      <c r="AI1223" s="139"/>
      <c r="AJ1223" s="139"/>
      <c r="AK1223" s="139"/>
      <c r="AL1223" s="139"/>
      <c r="AM1223" s="139"/>
      <c r="AN1223" s="139"/>
      <c r="AO1223" s="139"/>
      <c r="AP1223" s="139"/>
      <c r="AQ1223" s="139"/>
      <c r="AR1223" s="139"/>
      <c r="AS1223" s="139"/>
      <c r="AT1223" s="139"/>
      <c r="AU1223" s="139"/>
      <c r="AV1223" s="139"/>
      <c r="AW1223" s="139"/>
      <c r="AX1223" s="139"/>
      <c r="AY1223" s="139"/>
      <c r="AZ1223" s="139"/>
      <c r="BA1223" s="139"/>
      <c r="BB1223" s="139"/>
      <c r="BC1223" s="139"/>
      <c r="BD1223" s="139"/>
      <c r="BE1223" s="139"/>
      <c r="BF1223" s="139"/>
      <c r="BG1223" s="139"/>
      <c r="BH1223" s="139"/>
      <c r="BI1223" s="139"/>
      <c r="BJ1223" s="139"/>
      <c r="BK1223" s="139"/>
      <c r="BL1223" s="139"/>
      <c r="BM1223" s="139"/>
      <c r="BN1223" s="139"/>
      <c r="BO1223" s="139"/>
      <c r="BP1223" s="139"/>
      <c r="BQ1223" s="139"/>
      <c r="BR1223" s="139"/>
      <c r="BS1223" s="139"/>
      <c r="BT1223" s="139"/>
      <c r="BU1223" s="139"/>
      <c r="BV1223" s="139"/>
      <c r="BW1223" s="139"/>
      <c r="BX1223" s="139"/>
      <c r="BY1223" s="139"/>
      <c r="BZ1223" s="139"/>
      <c r="CA1223" s="139"/>
      <c r="CB1223" s="139"/>
      <c r="CC1223" s="139"/>
      <c r="CD1223" s="139"/>
    </row>
    <row r="1224" spans="2:82" s="143" customFormat="1" x14ac:dyDescent="0.2">
      <c r="B1224" s="139"/>
      <c r="C1224" s="139"/>
      <c r="D1224" s="139"/>
      <c r="E1224" s="139"/>
      <c r="F1224" s="139"/>
      <c r="G1224" s="139"/>
      <c r="H1224" s="139"/>
      <c r="I1224" s="139"/>
      <c r="J1224" s="139"/>
      <c r="K1224" s="139"/>
      <c r="L1224" s="139"/>
      <c r="M1224" s="139"/>
      <c r="N1224" s="139"/>
      <c r="O1224" s="139"/>
      <c r="P1224" s="139"/>
      <c r="Q1224" s="139"/>
      <c r="R1224" s="139"/>
      <c r="S1224" s="139"/>
      <c r="T1224" s="139"/>
      <c r="U1224" s="139"/>
      <c r="V1224" s="139"/>
      <c r="W1224" s="139"/>
      <c r="X1224" s="139"/>
      <c r="Y1224" s="139"/>
      <c r="Z1224" s="139"/>
      <c r="AA1224" s="139"/>
      <c r="AB1224" s="139"/>
      <c r="AC1224" s="139"/>
      <c r="AD1224" s="139"/>
      <c r="AE1224" s="139"/>
      <c r="AF1224" s="139"/>
      <c r="AG1224" s="139"/>
      <c r="AH1224" s="139"/>
      <c r="AI1224" s="139"/>
      <c r="AJ1224" s="139"/>
      <c r="AK1224" s="139"/>
      <c r="AL1224" s="139"/>
      <c r="AM1224" s="139"/>
      <c r="AN1224" s="139"/>
      <c r="AO1224" s="139"/>
      <c r="AP1224" s="139"/>
      <c r="AQ1224" s="139"/>
      <c r="AR1224" s="139"/>
      <c r="AS1224" s="139"/>
      <c r="AT1224" s="139"/>
      <c r="AU1224" s="139"/>
      <c r="AV1224" s="139"/>
      <c r="AW1224" s="139"/>
      <c r="AX1224" s="139"/>
      <c r="AY1224" s="139"/>
      <c r="AZ1224" s="139"/>
      <c r="BA1224" s="139"/>
      <c r="BB1224" s="139"/>
      <c r="BC1224" s="139"/>
      <c r="BD1224" s="139"/>
      <c r="BE1224" s="139"/>
      <c r="BF1224" s="139"/>
      <c r="BG1224" s="139"/>
      <c r="BH1224" s="139"/>
      <c r="BI1224" s="139"/>
      <c r="BJ1224" s="139"/>
      <c r="BK1224" s="139"/>
      <c r="BL1224" s="139"/>
      <c r="BM1224" s="139"/>
      <c r="BN1224" s="139"/>
      <c r="BO1224" s="139"/>
      <c r="BP1224" s="139"/>
      <c r="BQ1224" s="139"/>
      <c r="BR1224" s="139"/>
      <c r="BS1224" s="139"/>
      <c r="BT1224" s="139"/>
      <c r="BU1224" s="139"/>
      <c r="BV1224" s="139"/>
      <c r="BW1224" s="139"/>
      <c r="BX1224" s="139"/>
      <c r="BY1224" s="139"/>
      <c r="BZ1224" s="139"/>
      <c r="CA1224" s="139"/>
      <c r="CB1224" s="139"/>
      <c r="CC1224" s="139"/>
      <c r="CD1224" s="139"/>
    </row>
    <row r="1225" spans="2:82" s="143" customFormat="1" x14ac:dyDescent="0.2">
      <c r="B1225" s="139"/>
      <c r="C1225" s="139"/>
      <c r="D1225" s="139"/>
      <c r="E1225" s="139"/>
      <c r="F1225" s="139"/>
      <c r="G1225" s="139"/>
      <c r="H1225" s="139"/>
      <c r="I1225" s="139"/>
      <c r="J1225" s="139"/>
      <c r="K1225" s="139"/>
      <c r="L1225" s="139"/>
      <c r="M1225" s="139"/>
      <c r="N1225" s="139"/>
      <c r="O1225" s="139"/>
      <c r="P1225" s="139"/>
      <c r="Q1225" s="139"/>
      <c r="R1225" s="139"/>
      <c r="S1225" s="139"/>
      <c r="T1225" s="139"/>
      <c r="U1225" s="139"/>
      <c r="V1225" s="139"/>
      <c r="W1225" s="139"/>
      <c r="X1225" s="139"/>
      <c r="Y1225" s="139"/>
      <c r="Z1225" s="139"/>
      <c r="AA1225" s="139"/>
      <c r="AB1225" s="139"/>
      <c r="AC1225" s="139"/>
      <c r="AD1225" s="139"/>
      <c r="AE1225" s="139"/>
      <c r="AF1225" s="139"/>
      <c r="AG1225" s="139"/>
      <c r="AH1225" s="139"/>
      <c r="AI1225" s="139"/>
      <c r="AJ1225" s="139"/>
      <c r="AK1225" s="139"/>
      <c r="AL1225" s="139"/>
      <c r="AM1225" s="139"/>
      <c r="AN1225" s="139"/>
      <c r="AO1225" s="139"/>
      <c r="AP1225" s="139"/>
      <c r="AQ1225" s="139"/>
      <c r="AR1225" s="139"/>
      <c r="AS1225" s="139"/>
      <c r="AT1225" s="139"/>
      <c r="AU1225" s="139"/>
      <c r="AV1225" s="139"/>
      <c r="AW1225" s="139"/>
      <c r="AX1225" s="139"/>
      <c r="AY1225" s="139"/>
      <c r="AZ1225" s="139"/>
      <c r="BA1225" s="139"/>
      <c r="BB1225" s="139"/>
      <c r="BC1225" s="139"/>
      <c r="BD1225" s="139"/>
      <c r="BE1225" s="139"/>
      <c r="BF1225" s="139"/>
      <c r="BG1225" s="139"/>
      <c r="BH1225" s="139"/>
      <c r="BI1225" s="139"/>
      <c r="BJ1225" s="139"/>
      <c r="BK1225" s="139"/>
      <c r="BL1225" s="139"/>
      <c r="BM1225" s="139"/>
      <c r="BN1225" s="139"/>
      <c r="BO1225" s="139"/>
      <c r="BP1225" s="139"/>
      <c r="BQ1225" s="139"/>
      <c r="BR1225" s="139"/>
      <c r="BS1225" s="139"/>
      <c r="BT1225" s="139"/>
      <c r="BU1225" s="139"/>
      <c r="BV1225" s="139"/>
      <c r="BW1225" s="139"/>
      <c r="BX1225" s="139"/>
      <c r="BY1225" s="139"/>
      <c r="BZ1225" s="139"/>
      <c r="CA1225" s="139"/>
      <c r="CB1225" s="139"/>
      <c r="CC1225" s="139"/>
      <c r="CD1225" s="139"/>
    </row>
    <row r="1226" spans="2:82" s="143" customFormat="1" x14ac:dyDescent="0.2">
      <c r="B1226" s="139"/>
      <c r="C1226" s="139"/>
      <c r="D1226" s="139"/>
      <c r="E1226" s="139"/>
      <c r="F1226" s="139"/>
      <c r="G1226" s="139"/>
      <c r="H1226" s="139"/>
      <c r="I1226" s="139"/>
      <c r="J1226" s="139"/>
      <c r="K1226" s="139"/>
      <c r="L1226" s="139"/>
      <c r="M1226" s="139"/>
      <c r="N1226" s="139"/>
      <c r="O1226" s="139"/>
      <c r="P1226" s="139"/>
      <c r="Q1226" s="139"/>
      <c r="R1226" s="139"/>
      <c r="S1226" s="139"/>
      <c r="T1226" s="139"/>
      <c r="U1226" s="139"/>
      <c r="V1226" s="139"/>
      <c r="W1226" s="139"/>
      <c r="X1226" s="139"/>
      <c r="Y1226" s="139"/>
      <c r="Z1226" s="139"/>
      <c r="AA1226" s="139"/>
      <c r="AB1226" s="139"/>
      <c r="AC1226" s="139"/>
      <c r="AD1226" s="139"/>
      <c r="AE1226" s="139"/>
      <c r="AF1226" s="139"/>
      <c r="AG1226" s="139"/>
      <c r="AH1226" s="139"/>
      <c r="AI1226" s="139"/>
      <c r="AJ1226" s="139"/>
      <c r="AK1226" s="139"/>
      <c r="AL1226" s="139"/>
      <c r="AM1226" s="139"/>
      <c r="AN1226" s="139"/>
      <c r="AO1226" s="139"/>
      <c r="AP1226" s="139"/>
      <c r="AQ1226" s="139"/>
      <c r="AR1226" s="139"/>
      <c r="AS1226" s="139"/>
      <c r="AT1226" s="139"/>
      <c r="AU1226" s="139"/>
      <c r="AV1226" s="139"/>
      <c r="AW1226" s="139"/>
      <c r="AX1226" s="139"/>
      <c r="AY1226" s="139"/>
      <c r="AZ1226" s="139"/>
      <c r="BA1226" s="139"/>
      <c r="BB1226" s="139"/>
      <c r="BC1226" s="139"/>
      <c r="BD1226" s="139"/>
      <c r="BE1226" s="139"/>
      <c r="BF1226" s="139"/>
      <c r="BG1226" s="139"/>
      <c r="BH1226" s="139"/>
      <c r="BI1226" s="139"/>
      <c r="BJ1226" s="139"/>
      <c r="BK1226" s="139"/>
      <c r="BL1226" s="139"/>
      <c r="BM1226" s="139"/>
      <c r="BN1226" s="139"/>
      <c r="BO1226" s="139"/>
      <c r="BP1226" s="139"/>
      <c r="BQ1226" s="139"/>
      <c r="BR1226" s="139"/>
      <c r="BS1226" s="139"/>
      <c r="BT1226" s="139"/>
      <c r="BU1226" s="139"/>
      <c r="BV1226" s="139"/>
      <c r="BW1226" s="139"/>
      <c r="BX1226" s="139"/>
      <c r="BY1226" s="139"/>
      <c r="BZ1226" s="139"/>
      <c r="CA1226" s="139"/>
      <c r="CB1226" s="139"/>
      <c r="CC1226" s="139"/>
      <c r="CD1226" s="139"/>
    </row>
    <row r="1227" spans="2:82" s="143" customFormat="1" x14ac:dyDescent="0.2">
      <c r="B1227" s="139"/>
      <c r="C1227" s="139"/>
      <c r="D1227" s="139"/>
      <c r="E1227" s="139"/>
      <c r="F1227" s="139"/>
      <c r="G1227" s="139"/>
      <c r="H1227" s="139"/>
      <c r="I1227" s="139"/>
      <c r="J1227" s="139"/>
      <c r="K1227" s="139"/>
      <c r="L1227" s="139"/>
      <c r="M1227" s="139"/>
      <c r="N1227" s="139"/>
      <c r="O1227" s="139"/>
      <c r="P1227" s="139"/>
      <c r="Q1227" s="139"/>
      <c r="R1227" s="139"/>
      <c r="S1227" s="139"/>
      <c r="T1227" s="139"/>
      <c r="U1227" s="139"/>
      <c r="V1227" s="139"/>
      <c r="W1227" s="139"/>
      <c r="X1227" s="139"/>
      <c r="Y1227" s="139"/>
      <c r="Z1227" s="139"/>
      <c r="AA1227" s="139"/>
      <c r="AB1227" s="139"/>
      <c r="AC1227" s="139"/>
      <c r="AD1227" s="139"/>
      <c r="AE1227" s="139"/>
      <c r="AF1227" s="139"/>
      <c r="AG1227" s="139"/>
      <c r="AH1227" s="139"/>
      <c r="AI1227" s="139"/>
      <c r="AJ1227" s="139"/>
      <c r="AK1227" s="139"/>
      <c r="AL1227" s="139"/>
      <c r="AM1227" s="139"/>
      <c r="AN1227" s="139"/>
      <c r="AO1227" s="139"/>
      <c r="AP1227" s="139"/>
      <c r="AQ1227" s="139"/>
      <c r="AR1227" s="139"/>
      <c r="AS1227" s="139"/>
      <c r="AT1227" s="139"/>
      <c r="AU1227" s="139"/>
      <c r="AV1227" s="139"/>
      <c r="AW1227" s="139"/>
      <c r="AX1227" s="139"/>
      <c r="AY1227" s="139"/>
      <c r="AZ1227" s="139"/>
      <c r="BA1227" s="139"/>
      <c r="BB1227" s="139"/>
      <c r="BC1227" s="139"/>
      <c r="BD1227" s="139"/>
      <c r="BE1227" s="139"/>
      <c r="BF1227" s="139"/>
      <c r="BG1227" s="139"/>
      <c r="BH1227" s="139"/>
      <c r="BI1227" s="139"/>
      <c r="BJ1227" s="139"/>
      <c r="BK1227" s="139"/>
      <c r="BL1227" s="139"/>
      <c r="BM1227" s="139"/>
      <c r="BN1227" s="139"/>
      <c r="BO1227" s="139"/>
      <c r="BP1227" s="139"/>
      <c r="BQ1227" s="139"/>
      <c r="BR1227" s="139"/>
      <c r="BS1227" s="139"/>
      <c r="BT1227" s="139"/>
      <c r="BU1227" s="139"/>
      <c r="BV1227" s="139"/>
      <c r="BW1227" s="139"/>
      <c r="BX1227" s="139"/>
      <c r="BY1227" s="139"/>
      <c r="BZ1227" s="139"/>
      <c r="CA1227" s="139"/>
      <c r="CB1227" s="139"/>
      <c r="CC1227" s="139"/>
      <c r="CD1227" s="139"/>
    </row>
    <row r="1228" spans="2:82" s="143" customFormat="1" x14ac:dyDescent="0.2">
      <c r="B1228" s="139"/>
      <c r="C1228" s="139"/>
      <c r="D1228" s="139"/>
      <c r="E1228" s="139"/>
      <c r="F1228" s="139"/>
      <c r="G1228" s="139"/>
      <c r="H1228" s="139"/>
      <c r="I1228" s="139"/>
      <c r="J1228" s="139"/>
      <c r="K1228" s="139"/>
      <c r="L1228" s="139"/>
      <c r="M1228" s="139"/>
      <c r="N1228" s="139"/>
      <c r="O1228" s="139"/>
      <c r="P1228" s="139"/>
      <c r="Q1228" s="139"/>
      <c r="R1228" s="139"/>
      <c r="S1228" s="139"/>
      <c r="T1228" s="139"/>
      <c r="U1228" s="139"/>
      <c r="V1228" s="139"/>
      <c r="W1228" s="139"/>
      <c r="X1228" s="139"/>
      <c r="Y1228" s="139"/>
      <c r="Z1228" s="139"/>
      <c r="AA1228" s="139"/>
      <c r="AB1228" s="139"/>
      <c r="AC1228" s="139"/>
      <c r="AD1228" s="139"/>
      <c r="AE1228" s="139"/>
      <c r="AF1228" s="139"/>
      <c r="AG1228" s="139"/>
      <c r="AH1228" s="139"/>
      <c r="AI1228" s="139"/>
      <c r="AJ1228" s="139"/>
      <c r="AK1228" s="139"/>
      <c r="AL1228" s="139"/>
      <c r="AM1228" s="139"/>
      <c r="AN1228" s="139"/>
      <c r="AO1228" s="139"/>
      <c r="AP1228" s="139"/>
      <c r="AQ1228" s="139"/>
      <c r="AR1228" s="139"/>
      <c r="AS1228" s="139"/>
      <c r="AT1228" s="139"/>
      <c r="AU1228" s="139"/>
      <c r="AV1228" s="139"/>
      <c r="AW1228" s="139"/>
      <c r="AX1228" s="139"/>
      <c r="AY1228" s="139"/>
      <c r="AZ1228" s="139"/>
      <c r="BA1228" s="139"/>
      <c r="BB1228" s="139"/>
      <c r="BC1228" s="139"/>
      <c r="BD1228" s="139"/>
      <c r="BE1228" s="139"/>
      <c r="BF1228" s="139"/>
      <c r="BG1228" s="139"/>
      <c r="BH1228" s="139"/>
      <c r="BI1228" s="139"/>
      <c r="BJ1228" s="139"/>
      <c r="BK1228" s="139"/>
      <c r="BL1228" s="139"/>
      <c r="BM1228" s="139"/>
      <c r="BN1228" s="139"/>
      <c r="BO1228" s="139"/>
      <c r="BP1228" s="139"/>
      <c r="BQ1228" s="139"/>
      <c r="BR1228" s="139"/>
      <c r="BS1228" s="139"/>
      <c r="BT1228" s="139"/>
      <c r="BU1228" s="139"/>
      <c r="BV1228" s="139"/>
      <c r="BW1228" s="139"/>
      <c r="BX1228" s="139"/>
      <c r="BY1228" s="139"/>
      <c r="BZ1228" s="139"/>
      <c r="CA1228" s="139"/>
      <c r="CB1228" s="139"/>
      <c r="CC1228" s="139"/>
      <c r="CD1228" s="139"/>
    </row>
    <row r="1229" spans="2:82" s="143" customFormat="1" x14ac:dyDescent="0.2">
      <c r="B1229" s="139"/>
      <c r="C1229" s="139"/>
      <c r="D1229" s="139"/>
      <c r="E1229" s="139"/>
      <c r="F1229" s="139"/>
      <c r="G1229" s="139"/>
      <c r="H1229" s="139"/>
      <c r="I1229" s="139"/>
      <c r="J1229" s="139"/>
      <c r="K1229" s="139"/>
      <c r="L1229" s="139"/>
      <c r="M1229" s="139"/>
      <c r="N1229" s="139"/>
      <c r="O1229" s="139"/>
      <c r="P1229" s="139"/>
      <c r="Q1229" s="139"/>
      <c r="R1229" s="139"/>
      <c r="S1229" s="139"/>
      <c r="T1229" s="139"/>
      <c r="U1229" s="139"/>
      <c r="V1229" s="139"/>
      <c r="W1229" s="139"/>
      <c r="X1229" s="139"/>
      <c r="Y1229" s="139"/>
      <c r="Z1229" s="139"/>
      <c r="AA1229" s="139"/>
      <c r="AB1229" s="139"/>
      <c r="AC1229" s="139"/>
      <c r="AD1229" s="139"/>
      <c r="AE1229" s="139"/>
      <c r="AF1229" s="139"/>
      <c r="AG1229" s="139"/>
      <c r="AH1229" s="139"/>
      <c r="AI1229" s="139"/>
      <c r="AJ1229" s="139"/>
      <c r="AK1229" s="139"/>
      <c r="AL1229" s="139"/>
      <c r="AM1229" s="139"/>
      <c r="AN1229" s="139"/>
      <c r="AO1229" s="139"/>
      <c r="AP1229" s="139"/>
      <c r="AQ1229" s="139"/>
      <c r="AR1229" s="139"/>
      <c r="AS1229" s="139"/>
      <c r="AT1229" s="139"/>
      <c r="AU1229" s="139"/>
      <c r="AV1229" s="139"/>
      <c r="AW1229" s="139"/>
      <c r="AX1229" s="139"/>
      <c r="AY1229" s="139"/>
      <c r="AZ1229" s="139"/>
      <c r="BA1229" s="139"/>
      <c r="BB1229" s="139"/>
      <c r="BC1229" s="139"/>
      <c r="BD1229" s="139"/>
      <c r="BE1229" s="139"/>
      <c r="BF1229" s="139"/>
      <c r="BG1229" s="139"/>
      <c r="BH1229" s="139"/>
      <c r="BI1229" s="139"/>
      <c r="BJ1229" s="139"/>
      <c r="BK1229" s="139"/>
      <c r="BL1229" s="139"/>
      <c r="BM1229" s="139"/>
      <c r="BN1229" s="139"/>
      <c r="BO1229" s="139"/>
      <c r="BP1229" s="139"/>
      <c r="BQ1229" s="139"/>
      <c r="BR1229" s="139"/>
      <c r="BS1229" s="139"/>
      <c r="BT1229" s="139"/>
      <c r="BU1229" s="139"/>
      <c r="BV1229" s="139"/>
      <c r="BW1229" s="139"/>
      <c r="BX1229" s="139"/>
      <c r="BY1229" s="139"/>
      <c r="BZ1229" s="139"/>
      <c r="CA1229" s="139"/>
      <c r="CB1229" s="139"/>
      <c r="CC1229" s="139"/>
      <c r="CD1229" s="139"/>
    </row>
    <row r="1230" spans="2:82" s="143" customFormat="1" x14ac:dyDescent="0.2">
      <c r="B1230" s="139"/>
      <c r="C1230" s="139"/>
      <c r="D1230" s="139"/>
      <c r="E1230" s="139"/>
      <c r="F1230" s="139"/>
      <c r="G1230" s="139"/>
      <c r="H1230" s="139"/>
      <c r="I1230" s="139"/>
      <c r="J1230" s="139"/>
      <c r="K1230" s="139"/>
      <c r="L1230" s="139"/>
      <c r="M1230" s="139"/>
      <c r="N1230" s="139"/>
      <c r="O1230" s="139"/>
      <c r="P1230" s="139"/>
      <c r="Q1230" s="139"/>
      <c r="R1230" s="139"/>
      <c r="S1230" s="139"/>
      <c r="T1230" s="139"/>
      <c r="U1230" s="139"/>
      <c r="V1230" s="139"/>
      <c r="W1230" s="139"/>
      <c r="X1230" s="139"/>
      <c r="Y1230" s="139"/>
      <c r="Z1230" s="139"/>
      <c r="AA1230" s="139"/>
      <c r="AB1230" s="139"/>
      <c r="AC1230" s="139"/>
      <c r="AD1230" s="139"/>
      <c r="AE1230" s="139"/>
      <c r="AF1230" s="139"/>
      <c r="AG1230" s="139"/>
      <c r="AH1230" s="139"/>
      <c r="AI1230" s="139"/>
      <c r="AJ1230" s="139"/>
      <c r="AK1230" s="139"/>
      <c r="AL1230" s="139"/>
      <c r="AM1230" s="139"/>
      <c r="AN1230" s="139"/>
      <c r="AO1230" s="139"/>
      <c r="AP1230" s="139"/>
      <c r="AQ1230" s="139"/>
      <c r="AR1230" s="139"/>
      <c r="AS1230" s="139"/>
      <c r="AT1230" s="139"/>
      <c r="AU1230" s="139"/>
      <c r="AV1230" s="139"/>
      <c r="AW1230" s="139"/>
      <c r="AX1230" s="139"/>
      <c r="AY1230" s="139"/>
      <c r="AZ1230" s="139"/>
      <c r="BA1230" s="139"/>
      <c r="BB1230" s="139"/>
      <c r="BC1230" s="139"/>
      <c r="BD1230" s="139"/>
      <c r="BE1230" s="139"/>
      <c r="BF1230" s="139"/>
      <c r="BG1230" s="139"/>
      <c r="BH1230" s="139"/>
      <c r="BI1230" s="139"/>
      <c r="BJ1230" s="139"/>
      <c r="BK1230" s="139"/>
      <c r="BL1230" s="139"/>
      <c r="BM1230" s="139"/>
      <c r="BN1230" s="139"/>
      <c r="BO1230" s="139"/>
      <c r="BP1230" s="139"/>
      <c r="BQ1230" s="139"/>
      <c r="BR1230" s="139"/>
      <c r="BS1230" s="139"/>
      <c r="BT1230" s="139"/>
      <c r="BU1230" s="139"/>
      <c r="BV1230" s="139"/>
      <c r="BW1230" s="139"/>
      <c r="BX1230" s="139"/>
      <c r="BY1230" s="139"/>
      <c r="BZ1230" s="139"/>
      <c r="CA1230" s="139"/>
      <c r="CB1230" s="139"/>
      <c r="CC1230" s="139"/>
      <c r="CD1230" s="139"/>
    </row>
    <row r="1231" spans="2:82" s="143" customFormat="1" x14ac:dyDescent="0.2">
      <c r="B1231" s="139"/>
      <c r="C1231" s="139"/>
      <c r="D1231" s="139"/>
      <c r="E1231" s="139"/>
      <c r="F1231" s="139"/>
      <c r="G1231" s="139"/>
      <c r="H1231" s="139"/>
      <c r="I1231" s="139"/>
      <c r="J1231" s="139"/>
      <c r="K1231" s="139"/>
      <c r="L1231" s="139"/>
      <c r="M1231" s="139"/>
      <c r="N1231" s="139"/>
      <c r="O1231" s="139"/>
      <c r="P1231" s="139"/>
      <c r="Q1231" s="139"/>
      <c r="R1231" s="139"/>
      <c r="S1231" s="139"/>
      <c r="T1231" s="139"/>
      <c r="U1231" s="139"/>
      <c r="V1231" s="139"/>
      <c r="W1231" s="139"/>
      <c r="X1231" s="139"/>
      <c r="Y1231" s="139"/>
      <c r="Z1231" s="139"/>
      <c r="AA1231" s="139"/>
      <c r="AB1231" s="139"/>
      <c r="AC1231" s="139"/>
      <c r="AD1231" s="139"/>
      <c r="AE1231" s="139"/>
      <c r="AF1231" s="139"/>
      <c r="AG1231" s="139"/>
      <c r="AH1231" s="139"/>
      <c r="AI1231" s="139"/>
      <c r="AJ1231" s="139"/>
      <c r="AK1231" s="139"/>
      <c r="AL1231" s="139"/>
      <c r="AM1231" s="139"/>
      <c r="AN1231" s="139"/>
      <c r="AO1231" s="139"/>
      <c r="AP1231" s="139"/>
      <c r="AQ1231" s="139"/>
      <c r="AR1231" s="139"/>
      <c r="AS1231" s="139"/>
      <c r="AT1231" s="139"/>
      <c r="AU1231" s="139"/>
      <c r="AV1231" s="139"/>
      <c r="AW1231" s="139"/>
      <c r="AX1231" s="139"/>
      <c r="AY1231" s="139"/>
      <c r="AZ1231" s="139"/>
      <c r="BA1231" s="139"/>
      <c r="BB1231" s="139"/>
      <c r="BC1231" s="139"/>
      <c r="BD1231" s="139"/>
      <c r="BE1231" s="139"/>
      <c r="BF1231" s="139"/>
      <c r="BG1231" s="139"/>
      <c r="BH1231" s="139"/>
      <c r="BI1231" s="139"/>
      <c r="BJ1231" s="139"/>
      <c r="BK1231" s="139"/>
      <c r="BL1231" s="139"/>
      <c r="BM1231" s="139"/>
      <c r="BN1231" s="139"/>
      <c r="BO1231" s="139"/>
      <c r="BP1231" s="139"/>
      <c r="BQ1231" s="139"/>
      <c r="BR1231" s="139"/>
      <c r="BS1231" s="139"/>
      <c r="BT1231" s="139"/>
      <c r="BU1231" s="139"/>
      <c r="BV1231" s="139"/>
      <c r="BW1231" s="139"/>
      <c r="BX1231" s="139"/>
      <c r="BY1231" s="139"/>
      <c r="BZ1231" s="139"/>
      <c r="CA1231" s="139"/>
      <c r="CB1231" s="139"/>
      <c r="CC1231" s="139"/>
      <c r="CD1231" s="139"/>
    </row>
    <row r="1232" spans="2:82" s="143" customFormat="1" x14ac:dyDescent="0.2">
      <c r="B1232" s="139"/>
      <c r="C1232" s="139"/>
      <c r="D1232" s="139"/>
      <c r="E1232" s="139"/>
      <c r="F1232" s="139"/>
      <c r="G1232" s="139"/>
      <c r="H1232" s="139"/>
      <c r="I1232" s="139"/>
      <c r="J1232" s="139"/>
      <c r="K1232" s="139"/>
      <c r="L1232" s="139"/>
      <c r="M1232" s="139"/>
      <c r="N1232" s="139"/>
      <c r="O1232" s="139"/>
      <c r="P1232" s="139"/>
      <c r="Q1232" s="139"/>
      <c r="R1232" s="139"/>
      <c r="S1232" s="139"/>
      <c r="T1232" s="139"/>
      <c r="U1232" s="139"/>
      <c r="V1232" s="139"/>
      <c r="W1232" s="139"/>
      <c r="X1232" s="139"/>
      <c r="Y1232" s="139"/>
      <c r="Z1232" s="139"/>
      <c r="AA1232" s="139"/>
      <c r="AB1232" s="139"/>
      <c r="AC1232" s="139"/>
      <c r="AD1232" s="139"/>
      <c r="AE1232" s="139"/>
      <c r="AF1232" s="139"/>
      <c r="AG1232" s="139"/>
      <c r="AH1232" s="139"/>
      <c r="AI1232" s="139"/>
      <c r="AJ1232" s="139"/>
      <c r="AK1232" s="139"/>
      <c r="AL1232" s="139"/>
      <c r="AM1232" s="139"/>
      <c r="AN1232" s="139"/>
      <c r="AO1232" s="139"/>
      <c r="AP1232" s="139"/>
      <c r="AQ1232" s="139"/>
      <c r="AR1232" s="139"/>
      <c r="AS1232" s="139"/>
      <c r="AT1232" s="139"/>
      <c r="AU1232" s="139"/>
      <c r="AV1232" s="139"/>
      <c r="AW1232" s="139"/>
      <c r="AX1232" s="139"/>
      <c r="AY1232" s="139"/>
      <c r="AZ1232" s="139"/>
      <c r="BA1232" s="139"/>
      <c r="BB1232" s="139"/>
      <c r="BC1232" s="139"/>
      <c r="BD1232" s="139"/>
      <c r="BE1232" s="139"/>
      <c r="BF1232" s="139"/>
      <c r="BG1232" s="139"/>
      <c r="BH1232" s="139"/>
      <c r="BI1232" s="139"/>
      <c r="BJ1232" s="139"/>
      <c r="BK1232" s="139"/>
      <c r="BL1232" s="139"/>
      <c r="BM1232" s="139"/>
      <c r="BN1232" s="139"/>
      <c r="BO1232" s="139"/>
      <c r="BP1232" s="139"/>
      <c r="BQ1232" s="139"/>
      <c r="BR1232" s="139"/>
      <c r="BS1232" s="139"/>
      <c r="BT1232" s="139"/>
      <c r="BU1232" s="139"/>
      <c r="BV1232" s="139"/>
      <c r="BW1232" s="139"/>
      <c r="BX1232" s="139"/>
      <c r="BY1232" s="139"/>
      <c r="BZ1232" s="139"/>
      <c r="CA1232" s="139"/>
      <c r="CB1232" s="139"/>
      <c r="CC1232" s="139"/>
      <c r="CD1232" s="139"/>
    </row>
    <row r="1233" spans="2:82" s="143" customFormat="1" x14ac:dyDescent="0.2">
      <c r="B1233" s="139"/>
      <c r="C1233" s="139"/>
      <c r="D1233" s="139"/>
      <c r="E1233" s="139"/>
      <c r="F1233" s="139"/>
      <c r="G1233" s="139"/>
      <c r="H1233" s="139"/>
      <c r="I1233" s="139"/>
      <c r="J1233" s="139"/>
      <c r="K1233" s="139"/>
      <c r="L1233" s="139"/>
      <c r="M1233" s="139"/>
      <c r="N1233" s="139"/>
      <c r="O1233" s="139"/>
      <c r="P1233" s="139"/>
      <c r="Q1233" s="139"/>
      <c r="R1233" s="139"/>
      <c r="S1233" s="139"/>
      <c r="T1233" s="139"/>
      <c r="U1233" s="139"/>
      <c r="V1233" s="139"/>
      <c r="W1233" s="139"/>
      <c r="X1233" s="139"/>
      <c r="Y1233" s="139"/>
      <c r="Z1233" s="139"/>
      <c r="AA1233" s="139"/>
      <c r="AB1233" s="139"/>
      <c r="AC1233" s="139"/>
      <c r="AD1233" s="139"/>
      <c r="AE1233" s="139"/>
      <c r="AF1233" s="139"/>
      <c r="AG1233" s="139"/>
      <c r="AH1233" s="139"/>
      <c r="AI1233" s="139"/>
      <c r="AJ1233" s="139"/>
      <c r="AK1233" s="139"/>
      <c r="AL1233" s="139"/>
      <c r="AM1233" s="139"/>
      <c r="AN1233" s="139"/>
      <c r="AO1233" s="139"/>
      <c r="AP1233" s="139"/>
      <c r="AQ1233" s="139"/>
      <c r="AR1233" s="139"/>
      <c r="AS1233" s="139"/>
      <c r="AT1233" s="139"/>
      <c r="AU1233" s="139"/>
      <c r="AV1233" s="139"/>
      <c r="AW1233" s="139"/>
      <c r="AX1233" s="139"/>
      <c r="AY1233" s="139"/>
      <c r="AZ1233" s="139"/>
      <c r="BA1233" s="139"/>
      <c r="BB1233" s="139"/>
      <c r="BC1233" s="139"/>
      <c r="BD1233" s="139"/>
      <c r="BE1233" s="139"/>
      <c r="BF1233" s="139"/>
      <c r="BG1233" s="139"/>
      <c r="BH1233" s="139"/>
      <c r="BI1233" s="139"/>
      <c r="BJ1233" s="139"/>
      <c r="BK1233" s="139"/>
      <c r="BL1233" s="139"/>
      <c r="BM1233" s="139"/>
      <c r="BN1233" s="139"/>
      <c r="BO1233" s="139"/>
      <c r="BP1233" s="139"/>
      <c r="BQ1233" s="139"/>
      <c r="BR1233" s="139"/>
      <c r="BS1233" s="139"/>
      <c r="BT1233" s="139"/>
      <c r="BU1233" s="139"/>
      <c r="BV1233" s="139"/>
      <c r="BW1233" s="139"/>
      <c r="BX1233" s="139"/>
      <c r="BY1233" s="139"/>
      <c r="BZ1233" s="139"/>
      <c r="CA1233" s="139"/>
      <c r="CB1233" s="139"/>
      <c r="CC1233" s="139"/>
      <c r="CD1233" s="139"/>
    </row>
    <row r="1234" spans="2:82" s="143" customFormat="1" x14ac:dyDescent="0.2">
      <c r="B1234" s="139"/>
      <c r="C1234" s="139"/>
      <c r="D1234" s="139"/>
      <c r="E1234" s="139"/>
      <c r="F1234" s="139"/>
      <c r="G1234" s="139"/>
      <c r="H1234" s="139"/>
      <c r="I1234" s="139"/>
      <c r="J1234" s="139"/>
      <c r="K1234" s="139"/>
      <c r="L1234" s="139"/>
      <c r="M1234" s="139"/>
      <c r="N1234" s="139"/>
      <c r="O1234" s="139"/>
      <c r="P1234" s="139"/>
      <c r="Q1234" s="139"/>
      <c r="R1234" s="139"/>
      <c r="S1234" s="139"/>
      <c r="T1234" s="139"/>
      <c r="U1234" s="139"/>
      <c r="V1234" s="139"/>
      <c r="W1234" s="139"/>
      <c r="X1234" s="139"/>
      <c r="Y1234" s="139"/>
      <c r="Z1234" s="139"/>
      <c r="AA1234" s="139"/>
      <c r="AB1234" s="139"/>
      <c r="AC1234" s="139"/>
      <c r="AD1234" s="139"/>
      <c r="AE1234" s="139"/>
      <c r="AF1234" s="139"/>
      <c r="AG1234" s="139"/>
      <c r="AH1234" s="139"/>
      <c r="AI1234" s="139"/>
      <c r="AJ1234" s="139"/>
      <c r="AK1234" s="139"/>
      <c r="AL1234" s="139"/>
      <c r="AM1234" s="139"/>
      <c r="AN1234" s="139"/>
      <c r="AO1234" s="139"/>
      <c r="AP1234" s="139"/>
      <c r="AQ1234" s="139"/>
      <c r="AR1234" s="139"/>
      <c r="AS1234" s="139"/>
      <c r="AT1234" s="139"/>
      <c r="AU1234" s="139"/>
      <c r="AV1234" s="139"/>
      <c r="AW1234" s="139"/>
      <c r="AX1234" s="139"/>
      <c r="AY1234" s="139"/>
      <c r="AZ1234" s="139"/>
      <c r="BA1234" s="139"/>
      <c r="BB1234" s="139"/>
      <c r="BC1234" s="139"/>
      <c r="BD1234" s="139"/>
      <c r="BE1234" s="139"/>
      <c r="BF1234" s="139"/>
      <c r="BG1234" s="139"/>
      <c r="BH1234" s="139"/>
      <c r="BI1234" s="139"/>
      <c r="BJ1234" s="139"/>
      <c r="BK1234" s="139"/>
      <c r="BL1234" s="139"/>
      <c r="BM1234" s="139"/>
      <c r="BN1234" s="139"/>
      <c r="BO1234" s="139"/>
      <c r="BP1234" s="139"/>
      <c r="BQ1234" s="139"/>
      <c r="BR1234" s="139"/>
      <c r="BS1234" s="139"/>
      <c r="BT1234" s="139"/>
      <c r="BU1234" s="139"/>
      <c r="BV1234" s="139"/>
      <c r="BW1234" s="139"/>
      <c r="BX1234" s="139"/>
      <c r="BY1234" s="139"/>
      <c r="BZ1234" s="139"/>
      <c r="CA1234" s="139"/>
      <c r="CB1234" s="139"/>
      <c r="CC1234" s="139"/>
      <c r="CD1234" s="139"/>
    </row>
    <row r="1235" spans="2:82" s="143" customFormat="1" x14ac:dyDescent="0.2">
      <c r="B1235" s="139"/>
      <c r="C1235" s="139"/>
      <c r="D1235" s="139"/>
      <c r="E1235" s="139"/>
      <c r="F1235" s="139"/>
      <c r="G1235" s="139"/>
      <c r="H1235" s="139"/>
      <c r="I1235" s="139"/>
      <c r="J1235" s="139"/>
      <c r="K1235" s="139"/>
      <c r="L1235" s="139"/>
      <c r="M1235" s="139"/>
      <c r="N1235" s="139"/>
      <c r="O1235" s="139"/>
      <c r="P1235" s="139"/>
      <c r="Q1235" s="139"/>
      <c r="R1235" s="139"/>
      <c r="S1235" s="139"/>
      <c r="T1235" s="139"/>
      <c r="U1235" s="139"/>
      <c r="V1235" s="139"/>
      <c r="W1235" s="139"/>
      <c r="X1235" s="139"/>
      <c r="Y1235" s="139"/>
      <c r="Z1235" s="139"/>
      <c r="AA1235" s="139"/>
      <c r="AB1235" s="139"/>
      <c r="AC1235" s="139"/>
      <c r="AD1235" s="139"/>
      <c r="AE1235" s="139"/>
      <c r="AF1235" s="139"/>
      <c r="AG1235" s="139"/>
      <c r="AH1235" s="139"/>
      <c r="AI1235" s="139"/>
      <c r="AJ1235" s="139"/>
      <c r="AK1235" s="139"/>
      <c r="AL1235" s="139"/>
      <c r="AM1235" s="139"/>
      <c r="AN1235" s="139"/>
      <c r="AO1235" s="139"/>
      <c r="AP1235" s="139"/>
      <c r="AQ1235" s="139"/>
      <c r="AR1235" s="139"/>
      <c r="AS1235" s="139"/>
      <c r="AT1235" s="139"/>
      <c r="AU1235" s="139"/>
      <c r="AV1235" s="139"/>
      <c r="AW1235" s="139"/>
      <c r="AX1235" s="139"/>
      <c r="AY1235" s="139"/>
      <c r="AZ1235" s="139"/>
      <c r="BA1235" s="139"/>
      <c r="BB1235" s="139"/>
      <c r="BC1235" s="139"/>
      <c r="BD1235" s="139"/>
      <c r="BE1235" s="139"/>
      <c r="BF1235" s="139"/>
      <c r="BG1235" s="139"/>
      <c r="BH1235" s="139"/>
      <c r="BI1235" s="139"/>
      <c r="BJ1235" s="139"/>
      <c r="BK1235" s="139"/>
      <c r="BL1235" s="139"/>
      <c r="BM1235" s="139"/>
      <c r="BN1235" s="139"/>
      <c r="BO1235" s="139"/>
      <c r="BP1235" s="139"/>
      <c r="BQ1235" s="139"/>
      <c r="BR1235" s="139"/>
      <c r="BS1235" s="139"/>
      <c r="BT1235" s="139"/>
      <c r="BU1235" s="139"/>
      <c r="BV1235" s="139"/>
      <c r="BW1235" s="139"/>
      <c r="BX1235" s="139"/>
      <c r="BY1235" s="139"/>
      <c r="BZ1235" s="139"/>
      <c r="CA1235" s="139"/>
      <c r="CB1235" s="139"/>
      <c r="CC1235" s="139"/>
      <c r="CD1235" s="139"/>
    </row>
    <row r="1236" spans="2:82" s="143" customFormat="1" x14ac:dyDescent="0.2">
      <c r="B1236" s="139"/>
      <c r="C1236" s="139"/>
      <c r="D1236" s="139"/>
      <c r="E1236" s="139"/>
      <c r="F1236" s="139"/>
      <c r="G1236" s="139"/>
      <c r="H1236" s="139"/>
      <c r="I1236" s="139"/>
      <c r="J1236" s="139"/>
      <c r="K1236" s="139"/>
      <c r="L1236" s="139"/>
      <c r="M1236" s="139"/>
      <c r="N1236" s="139"/>
      <c r="O1236" s="139"/>
      <c r="P1236" s="139"/>
      <c r="Q1236" s="139"/>
      <c r="R1236" s="139"/>
      <c r="S1236" s="139"/>
      <c r="T1236" s="139"/>
      <c r="U1236" s="139"/>
      <c r="V1236" s="139"/>
      <c r="W1236" s="139"/>
      <c r="X1236" s="139"/>
      <c r="Y1236" s="139"/>
      <c r="Z1236" s="139"/>
      <c r="AA1236" s="139"/>
      <c r="AB1236" s="139"/>
      <c r="AC1236" s="139"/>
      <c r="AD1236" s="139"/>
      <c r="AE1236" s="139"/>
      <c r="AF1236" s="139"/>
      <c r="AG1236" s="139"/>
      <c r="AH1236" s="139"/>
      <c r="AI1236" s="139"/>
      <c r="AJ1236" s="139"/>
      <c r="AK1236" s="139"/>
      <c r="AL1236" s="139"/>
      <c r="AM1236" s="139"/>
      <c r="AN1236" s="139"/>
      <c r="AO1236" s="139"/>
      <c r="AP1236" s="139"/>
      <c r="AQ1236" s="139"/>
      <c r="AR1236" s="139"/>
      <c r="AS1236" s="139"/>
      <c r="AT1236" s="139"/>
      <c r="AU1236" s="139"/>
      <c r="AV1236" s="139"/>
      <c r="AW1236" s="139"/>
      <c r="AX1236" s="139"/>
      <c r="AY1236" s="139"/>
      <c r="AZ1236" s="139"/>
      <c r="BA1236" s="139"/>
      <c r="BB1236" s="139"/>
      <c r="BC1236" s="139"/>
      <c r="BD1236" s="139"/>
      <c r="BE1236" s="139"/>
      <c r="BF1236" s="139"/>
      <c r="BG1236" s="139"/>
      <c r="BH1236" s="139"/>
      <c r="BI1236" s="139"/>
      <c r="BJ1236" s="139"/>
      <c r="BK1236" s="139"/>
      <c r="BL1236" s="139"/>
      <c r="BM1236" s="139"/>
      <c r="BN1236" s="139"/>
      <c r="BO1236" s="139"/>
      <c r="BP1236" s="139"/>
      <c r="BQ1236" s="139"/>
      <c r="BR1236" s="139"/>
      <c r="BS1236" s="139"/>
      <c r="BT1236" s="139"/>
      <c r="BU1236" s="139"/>
      <c r="BV1236" s="139"/>
      <c r="BW1236" s="139"/>
      <c r="BX1236" s="139"/>
      <c r="BY1236" s="139"/>
      <c r="BZ1236" s="139"/>
      <c r="CA1236" s="139"/>
      <c r="CB1236" s="139"/>
      <c r="CC1236" s="139"/>
      <c r="CD1236" s="139"/>
    </row>
    <row r="1237" spans="2:82" s="143" customFormat="1" x14ac:dyDescent="0.2">
      <c r="B1237" s="139"/>
      <c r="C1237" s="139"/>
      <c r="D1237" s="139"/>
      <c r="E1237" s="139"/>
      <c r="F1237" s="139"/>
      <c r="G1237" s="139"/>
      <c r="H1237" s="139"/>
      <c r="I1237" s="139"/>
      <c r="J1237" s="139"/>
      <c r="K1237" s="139"/>
      <c r="L1237" s="139"/>
      <c r="M1237" s="139"/>
      <c r="N1237" s="139"/>
      <c r="O1237" s="139"/>
      <c r="P1237" s="139"/>
      <c r="Q1237" s="139"/>
      <c r="R1237" s="139"/>
      <c r="S1237" s="139"/>
      <c r="T1237" s="139"/>
      <c r="U1237" s="139"/>
      <c r="V1237" s="139"/>
      <c r="W1237" s="139"/>
      <c r="X1237" s="139"/>
      <c r="Y1237" s="139"/>
      <c r="Z1237" s="139"/>
      <c r="AA1237" s="139"/>
      <c r="AB1237" s="139"/>
      <c r="AC1237" s="139"/>
      <c r="AD1237" s="139"/>
      <c r="AE1237" s="139"/>
      <c r="AF1237" s="139"/>
      <c r="AG1237" s="139"/>
      <c r="AH1237" s="139"/>
      <c r="AI1237" s="139"/>
      <c r="AJ1237" s="139"/>
      <c r="AK1237" s="139"/>
      <c r="AL1237" s="139"/>
      <c r="AM1237" s="139"/>
      <c r="AN1237" s="139"/>
      <c r="AO1237" s="139"/>
      <c r="AP1237" s="139"/>
      <c r="AQ1237" s="139"/>
      <c r="AR1237" s="139"/>
      <c r="AS1237" s="139"/>
      <c r="AT1237" s="139"/>
      <c r="AU1237" s="139"/>
      <c r="AV1237" s="139"/>
      <c r="AW1237" s="139"/>
      <c r="AX1237" s="139"/>
      <c r="AY1237" s="139"/>
      <c r="AZ1237" s="139"/>
      <c r="BA1237" s="139"/>
      <c r="BB1237" s="139"/>
      <c r="BC1237" s="139"/>
      <c r="BD1237" s="139"/>
      <c r="BE1237" s="139"/>
      <c r="BF1237" s="139"/>
      <c r="BG1237" s="139"/>
      <c r="BH1237" s="139"/>
      <c r="BI1237" s="139"/>
      <c r="BJ1237" s="139"/>
      <c r="BK1237" s="139"/>
      <c r="BL1237" s="139"/>
      <c r="BM1237" s="139"/>
      <c r="BN1237" s="139"/>
      <c r="BO1237" s="139"/>
      <c r="BP1237" s="139"/>
      <c r="BQ1237" s="139"/>
      <c r="BR1237" s="139"/>
      <c r="BS1237" s="139"/>
      <c r="BT1237" s="139"/>
      <c r="BU1237" s="139"/>
      <c r="BV1237" s="139"/>
      <c r="BW1237" s="139"/>
      <c r="BX1237" s="139"/>
      <c r="BY1237" s="139"/>
      <c r="BZ1237" s="139"/>
      <c r="CA1237" s="139"/>
      <c r="CB1237" s="139"/>
      <c r="CC1237" s="139"/>
      <c r="CD1237" s="139"/>
    </row>
    <row r="1238" spans="2:82" s="143" customFormat="1" x14ac:dyDescent="0.2">
      <c r="B1238" s="139"/>
      <c r="C1238" s="139"/>
      <c r="D1238" s="139"/>
      <c r="E1238" s="139"/>
      <c r="F1238" s="139"/>
      <c r="G1238" s="139"/>
      <c r="H1238" s="139"/>
      <c r="I1238" s="139"/>
      <c r="J1238" s="139"/>
      <c r="K1238" s="139"/>
      <c r="L1238" s="139"/>
      <c r="M1238" s="139"/>
      <c r="N1238" s="139"/>
      <c r="O1238" s="139"/>
      <c r="P1238" s="139"/>
      <c r="Q1238" s="139"/>
      <c r="R1238" s="139"/>
      <c r="S1238" s="139"/>
      <c r="T1238" s="139"/>
      <c r="U1238" s="139"/>
      <c r="V1238" s="139"/>
      <c r="W1238" s="139"/>
      <c r="X1238" s="139"/>
      <c r="Y1238" s="139"/>
      <c r="Z1238" s="139"/>
      <c r="AA1238" s="139"/>
      <c r="AB1238" s="139"/>
      <c r="AC1238" s="139"/>
      <c r="AD1238" s="139"/>
      <c r="AE1238" s="139"/>
      <c r="AF1238" s="139"/>
      <c r="AG1238" s="139"/>
      <c r="AH1238" s="139"/>
      <c r="AI1238" s="139"/>
      <c r="AJ1238" s="139"/>
      <c r="AK1238" s="139"/>
      <c r="AL1238" s="139"/>
      <c r="AM1238" s="139"/>
      <c r="AN1238" s="139"/>
      <c r="AO1238" s="139"/>
      <c r="AP1238" s="139"/>
      <c r="AQ1238" s="139"/>
      <c r="AR1238" s="139"/>
      <c r="AS1238" s="139"/>
      <c r="AT1238" s="139"/>
      <c r="AU1238" s="139"/>
      <c r="AV1238" s="139"/>
      <c r="AW1238" s="139"/>
      <c r="AX1238" s="139"/>
      <c r="AY1238" s="139"/>
      <c r="AZ1238" s="139"/>
      <c r="BA1238" s="139"/>
      <c r="BB1238" s="139"/>
      <c r="BC1238" s="139"/>
      <c r="BD1238" s="139"/>
      <c r="BE1238" s="139"/>
      <c r="BF1238" s="139"/>
      <c r="BG1238" s="139"/>
      <c r="BH1238" s="139"/>
      <c r="BI1238" s="139"/>
      <c r="BJ1238" s="139"/>
      <c r="BK1238" s="139"/>
      <c r="BL1238" s="139"/>
      <c r="BM1238" s="139"/>
      <c r="BN1238" s="139"/>
      <c r="BO1238" s="139"/>
      <c r="BP1238" s="139"/>
      <c r="BQ1238" s="139"/>
      <c r="BR1238" s="139"/>
      <c r="BS1238" s="139"/>
      <c r="BT1238" s="139"/>
      <c r="BU1238" s="139"/>
      <c r="BV1238" s="139"/>
      <c r="BW1238" s="139"/>
      <c r="BX1238" s="139"/>
      <c r="BY1238" s="139"/>
      <c r="BZ1238" s="139"/>
      <c r="CA1238" s="139"/>
      <c r="CB1238" s="139"/>
      <c r="CC1238" s="139"/>
      <c r="CD1238" s="139"/>
    </row>
    <row r="1239" spans="2:82" s="143" customFormat="1" x14ac:dyDescent="0.2">
      <c r="B1239" s="139"/>
      <c r="C1239" s="139"/>
      <c r="D1239" s="139"/>
      <c r="E1239" s="139"/>
      <c r="F1239" s="139"/>
      <c r="G1239" s="139"/>
      <c r="H1239" s="139"/>
      <c r="I1239" s="139"/>
      <c r="J1239" s="139"/>
      <c r="K1239" s="139"/>
      <c r="L1239" s="139"/>
      <c r="M1239" s="139"/>
      <c r="N1239" s="139"/>
      <c r="O1239" s="139"/>
      <c r="P1239" s="139"/>
      <c r="Q1239" s="139"/>
      <c r="R1239" s="139"/>
      <c r="S1239" s="139"/>
      <c r="T1239" s="139"/>
      <c r="U1239" s="139"/>
      <c r="V1239" s="139"/>
      <c r="W1239" s="139"/>
      <c r="X1239" s="139"/>
      <c r="Y1239" s="139"/>
      <c r="Z1239" s="139"/>
      <c r="AA1239" s="139"/>
      <c r="AB1239" s="139"/>
      <c r="AC1239" s="139"/>
      <c r="AD1239" s="139"/>
      <c r="AE1239" s="139"/>
      <c r="AF1239" s="139"/>
      <c r="AG1239" s="139"/>
      <c r="AH1239" s="139"/>
      <c r="AI1239" s="139"/>
      <c r="AJ1239" s="139"/>
      <c r="AK1239" s="139"/>
      <c r="AL1239" s="139"/>
      <c r="AM1239" s="139"/>
      <c r="AN1239" s="139"/>
      <c r="AO1239" s="139"/>
      <c r="AP1239" s="139"/>
      <c r="AQ1239" s="139"/>
      <c r="AR1239" s="139"/>
      <c r="AS1239" s="139"/>
      <c r="AT1239" s="139"/>
      <c r="AU1239" s="139"/>
      <c r="AV1239" s="139"/>
      <c r="AW1239" s="139"/>
      <c r="AX1239" s="139"/>
      <c r="AY1239" s="139"/>
      <c r="AZ1239" s="139"/>
      <c r="BA1239" s="139"/>
      <c r="BB1239" s="139"/>
      <c r="BC1239" s="139"/>
      <c r="BD1239" s="139"/>
      <c r="BE1239" s="139"/>
      <c r="BF1239" s="139"/>
      <c r="BG1239" s="139"/>
      <c r="BH1239" s="139"/>
      <c r="BI1239" s="139"/>
      <c r="BJ1239" s="139"/>
      <c r="BK1239" s="139"/>
      <c r="BL1239" s="139"/>
      <c r="BM1239" s="139"/>
      <c r="BN1239" s="139"/>
      <c r="BO1239" s="139"/>
      <c r="BP1239" s="139"/>
      <c r="BQ1239" s="139"/>
      <c r="BR1239" s="139"/>
      <c r="BS1239" s="139"/>
      <c r="BT1239" s="139"/>
      <c r="BU1239" s="139"/>
      <c r="BV1239" s="139"/>
      <c r="BW1239" s="139"/>
      <c r="BX1239" s="139"/>
      <c r="BY1239" s="139"/>
      <c r="BZ1239" s="139"/>
      <c r="CA1239" s="139"/>
      <c r="CB1239" s="139"/>
      <c r="CC1239" s="139"/>
      <c r="CD1239" s="139"/>
    </row>
    <row r="1240" spans="2:82" s="143" customFormat="1" x14ac:dyDescent="0.2">
      <c r="B1240" s="139"/>
      <c r="C1240" s="139"/>
      <c r="D1240" s="139"/>
      <c r="E1240" s="139"/>
      <c r="F1240" s="139"/>
      <c r="G1240" s="139"/>
      <c r="H1240" s="139"/>
      <c r="I1240" s="139"/>
      <c r="J1240" s="139"/>
      <c r="K1240" s="139"/>
      <c r="L1240" s="139"/>
      <c r="M1240" s="139"/>
      <c r="N1240" s="139"/>
      <c r="O1240" s="139"/>
      <c r="P1240" s="139"/>
      <c r="Q1240" s="139"/>
      <c r="R1240" s="139"/>
      <c r="S1240" s="139"/>
      <c r="T1240" s="139"/>
      <c r="U1240" s="139"/>
      <c r="V1240" s="139"/>
      <c r="W1240" s="139"/>
      <c r="X1240" s="139"/>
      <c r="Y1240" s="139"/>
      <c r="Z1240" s="139"/>
      <c r="AA1240" s="139"/>
      <c r="AB1240" s="139"/>
      <c r="AC1240" s="139"/>
      <c r="AD1240" s="139"/>
      <c r="AE1240" s="139"/>
      <c r="AF1240" s="139"/>
      <c r="AG1240" s="139"/>
      <c r="AH1240" s="139"/>
      <c r="AI1240" s="139"/>
      <c r="AJ1240" s="139"/>
      <c r="AK1240" s="139"/>
      <c r="AL1240" s="139"/>
      <c r="AM1240" s="139"/>
      <c r="AN1240" s="139"/>
      <c r="AO1240" s="139"/>
      <c r="AP1240" s="139"/>
      <c r="AQ1240" s="139"/>
      <c r="AR1240" s="139"/>
      <c r="AS1240" s="139"/>
      <c r="AT1240" s="139"/>
      <c r="AU1240" s="139"/>
      <c r="AV1240" s="139"/>
      <c r="AW1240" s="139"/>
      <c r="AX1240" s="139"/>
      <c r="AY1240" s="139"/>
      <c r="AZ1240" s="139"/>
      <c r="BA1240" s="139"/>
      <c r="BB1240" s="139"/>
      <c r="BC1240" s="139"/>
      <c r="BD1240" s="139"/>
      <c r="BE1240" s="139"/>
      <c r="BF1240" s="139"/>
      <c r="BG1240" s="139"/>
      <c r="BH1240" s="139"/>
      <c r="BI1240" s="139"/>
      <c r="BJ1240" s="139"/>
      <c r="BK1240" s="139"/>
      <c r="BL1240" s="139"/>
      <c r="BM1240" s="139"/>
      <c r="BN1240" s="139"/>
      <c r="BO1240" s="139"/>
      <c r="BP1240" s="139"/>
      <c r="BQ1240" s="139"/>
      <c r="BR1240" s="139"/>
      <c r="BS1240" s="139"/>
      <c r="BT1240" s="139"/>
      <c r="BU1240" s="139"/>
      <c r="BV1240" s="139"/>
      <c r="BW1240" s="139"/>
      <c r="BX1240" s="139"/>
      <c r="BY1240" s="139"/>
      <c r="BZ1240" s="139"/>
      <c r="CA1240" s="139"/>
      <c r="CB1240" s="139"/>
      <c r="CC1240" s="139"/>
      <c r="CD1240" s="139"/>
    </row>
    <row r="1241" spans="2:82" s="143" customFormat="1" x14ac:dyDescent="0.2">
      <c r="B1241" s="139"/>
      <c r="C1241" s="139"/>
      <c r="D1241" s="139"/>
      <c r="E1241" s="139"/>
      <c r="F1241" s="139"/>
      <c r="G1241" s="139"/>
      <c r="H1241" s="139"/>
      <c r="I1241" s="139"/>
      <c r="J1241" s="139"/>
      <c r="K1241" s="139"/>
      <c r="L1241" s="139"/>
      <c r="M1241" s="139"/>
      <c r="N1241" s="139"/>
      <c r="O1241" s="139"/>
      <c r="P1241" s="139"/>
      <c r="Q1241" s="139"/>
      <c r="R1241" s="139"/>
      <c r="S1241" s="139"/>
      <c r="T1241" s="139"/>
      <c r="U1241" s="139"/>
      <c r="V1241" s="139"/>
      <c r="W1241" s="139"/>
      <c r="X1241" s="139"/>
      <c r="Y1241" s="139"/>
      <c r="Z1241" s="139"/>
      <c r="AA1241" s="139"/>
      <c r="AB1241" s="139"/>
      <c r="AC1241" s="139"/>
      <c r="AD1241" s="139"/>
      <c r="AE1241" s="139"/>
      <c r="AF1241" s="139"/>
      <c r="AG1241" s="139"/>
      <c r="AH1241" s="139"/>
      <c r="AI1241" s="139"/>
      <c r="AJ1241" s="139"/>
      <c r="AK1241" s="139"/>
      <c r="AL1241" s="139"/>
      <c r="AM1241" s="139"/>
      <c r="AN1241" s="139"/>
      <c r="AO1241" s="139"/>
      <c r="AP1241" s="139"/>
      <c r="AQ1241" s="139"/>
      <c r="AR1241" s="139"/>
      <c r="AS1241" s="139"/>
      <c r="AT1241" s="139"/>
      <c r="AU1241" s="139"/>
      <c r="AV1241" s="139"/>
      <c r="AW1241" s="139"/>
      <c r="AX1241" s="139"/>
      <c r="AY1241" s="139"/>
      <c r="AZ1241" s="139"/>
      <c r="BA1241" s="139"/>
      <c r="BB1241" s="139"/>
      <c r="BC1241" s="139"/>
      <c r="BD1241" s="139"/>
      <c r="BE1241" s="139"/>
      <c r="BF1241" s="139"/>
      <c r="BG1241" s="139"/>
      <c r="BH1241" s="139"/>
      <c r="BI1241" s="139"/>
      <c r="BJ1241" s="139"/>
      <c r="BK1241" s="139"/>
      <c r="BL1241" s="139"/>
      <c r="BM1241" s="139"/>
      <c r="BN1241" s="139"/>
      <c r="BO1241" s="139"/>
      <c r="BP1241" s="139"/>
      <c r="BQ1241" s="139"/>
      <c r="BR1241" s="139"/>
      <c r="BS1241" s="139"/>
      <c r="BT1241" s="139"/>
      <c r="BU1241" s="139"/>
      <c r="BV1241" s="139"/>
      <c r="BW1241" s="139"/>
      <c r="BX1241" s="139"/>
      <c r="BY1241" s="139"/>
      <c r="BZ1241" s="139"/>
      <c r="CA1241" s="139"/>
      <c r="CB1241" s="139"/>
      <c r="CC1241" s="139"/>
      <c r="CD1241" s="139"/>
    </row>
    <row r="1242" spans="2:82" s="143" customFormat="1" x14ac:dyDescent="0.2">
      <c r="B1242" s="139"/>
      <c r="C1242" s="139"/>
      <c r="D1242" s="139"/>
      <c r="E1242" s="139"/>
      <c r="F1242" s="139"/>
      <c r="G1242" s="139"/>
      <c r="H1242" s="139"/>
      <c r="I1242" s="139"/>
      <c r="J1242" s="139"/>
      <c r="K1242" s="139"/>
      <c r="L1242" s="139"/>
      <c r="M1242" s="139"/>
      <c r="N1242" s="139"/>
      <c r="O1242" s="139"/>
      <c r="P1242" s="139"/>
      <c r="Q1242" s="139"/>
      <c r="R1242" s="139"/>
      <c r="S1242" s="139"/>
      <c r="T1242" s="139"/>
      <c r="U1242" s="139"/>
      <c r="V1242" s="139"/>
      <c r="W1242" s="139"/>
      <c r="X1242" s="139"/>
      <c r="Y1242" s="139"/>
      <c r="Z1242" s="139"/>
      <c r="AA1242" s="139"/>
      <c r="AB1242" s="139"/>
      <c r="AC1242" s="139"/>
      <c r="AD1242" s="139"/>
      <c r="AE1242" s="139"/>
      <c r="AF1242" s="139"/>
      <c r="AG1242" s="139"/>
      <c r="AH1242" s="139"/>
      <c r="AI1242" s="139"/>
      <c r="AJ1242" s="139"/>
      <c r="AK1242" s="139"/>
      <c r="AL1242" s="139"/>
      <c r="AM1242" s="139"/>
      <c r="AN1242" s="139"/>
      <c r="AO1242" s="139"/>
      <c r="AP1242" s="139"/>
      <c r="AQ1242" s="139"/>
      <c r="AR1242" s="139"/>
      <c r="AS1242" s="139"/>
      <c r="AT1242" s="139"/>
      <c r="AU1242" s="139"/>
      <c r="AV1242" s="139"/>
      <c r="AW1242" s="139"/>
      <c r="AX1242" s="139"/>
      <c r="AY1242" s="139"/>
      <c r="AZ1242" s="139"/>
      <c r="BA1242" s="139"/>
      <c r="BB1242" s="139"/>
      <c r="BC1242" s="139"/>
      <c r="BD1242" s="139"/>
      <c r="BE1242" s="139"/>
      <c r="BF1242" s="139"/>
      <c r="BG1242" s="139"/>
      <c r="BH1242" s="139"/>
      <c r="BI1242" s="139"/>
      <c r="BJ1242" s="139"/>
      <c r="BK1242" s="139"/>
      <c r="BL1242" s="139"/>
      <c r="BM1242" s="139"/>
      <c r="BN1242" s="139"/>
      <c r="BO1242" s="139"/>
      <c r="BP1242" s="139"/>
      <c r="BQ1242" s="139"/>
      <c r="BR1242" s="139"/>
      <c r="BS1242" s="139"/>
      <c r="BT1242" s="139"/>
      <c r="BU1242" s="139"/>
      <c r="BV1242" s="139"/>
      <c r="BW1242" s="139"/>
      <c r="BX1242" s="139"/>
      <c r="BY1242" s="139"/>
      <c r="BZ1242" s="139"/>
      <c r="CA1242" s="139"/>
      <c r="CB1242" s="139"/>
      <c r="CC1242" s="139"/>
      <c r="CD1242" s="139"/>
    </row>
    <row r="1243" spans="2:82" s="143" customFormat="1" x14ac:dyDescent="0.2">
      <c r="B1243" s="139"/>
      <c r="C1243" s="139"/>
      <c r="D1243" s="139"/>
      <c r="E1243" s="139"/>
      <c r="F1243" s="139"/>
      <c r="G1243" s="139"/>
      <c r="H1243" s="139"/>
      <c r="I1243" s="139"/>
      <c r="J1243" s="139"/>
      <c r="K1243" s="139"/>
      <c r="L1243" s="139"/>
      <c r="M1243" s="139"/>
      <c r="N1243" s="139"/>
      <c r="O1243" s="139"/>
      <c r="P1243" s="139"/>
      <c r="Q1243" s="139"/>
      <c r="R1243" s="139"/>
      <c r="S1243" s="139"/>
      <c r="T1243" s="139"/>
      <c r="U1243" s="139"/>
      <c r="V1243" s="139"/>
      <c r="W1243" s="139"/>
      <c r="X1243" s="139"/>
      <c r="Y1243" s="139"/>
      <c r="Z1243" s="139"/>
      <c r="AA1243" s="139"/>
      <c r="AB1243" s="139"/>
      <c r="AC1243" s="139"/>
      <c r="AD1243" s="139"/>
      <c r="AE1243" s="139"/>
      <c r="AF1243" s="139"/>
      <c r="AG1243" s="139"/>
      <c r="AH1243" s="139"/>
      <c r="AI1243" s="139"/>
      <c r="AJ1243" s="139"/>
      <c r="AK1243" s="139"/>
      <c r="AL1243" s="139"/>
      <c r="AM1243" s="139"/>
      <c r="AN1243" s="139"/>
      <c r="AO1243" s="139"/>
      <c r="AP1243" s="139"/>
      <c r="AQ1243" s="139"/>
      <c r="AR1243" s="139"/>
      <c r="AS1243" s="139"/>
      <c r="AT1243" s="139"/>
      <c r="AU1243" s="139"/>
      <c r="AV1243" s="139"/>
      <c r="AW1243" s="139"/>
      <c r="AX1243" s="139"/>
      <c r="AY1243" s="139"/>
      <c r="AZ1243" s="139"/>
      <c r="BA1243" s="139"/>
      <c r="BB1243" s="139"/>
      <c r="BC1243" s="139"/>
      <c r="BD1243" s="139"/>
      <c r="BE1243" s="139"/>
      <c r="BF1243" s="139"/>
      <c r="BG1243" s="139"/>
      <c r="BH1243" s="139"/>
      <c r="BI1243" s="139"/>
      <c r="BJ1243" s="139"/>
      <c r="BK1243" s="139"/>
      <c r="BL1243" s="139"/>
      <c r="BM1243" s="139"/>
      <c r="BN1243" s="139"/>
      <c r="BO1243" s="139"/>
      <c r="BP1243" s="139"/>
      <c r="BQ1243" s="139"/>
      <c r="BR1243" s="139"/>
      <c r="BS1243" s="139"/>
      <c r="BT1243" s="139"/>
      <c r="BU1243" s="139"/>
      <c r="BV1243" s="139"/>
      <c r="BW1243" s="139"/>
      <c r="BX1243" s="139"/>
      <c r="BY1243" s="139"/>
      <c r="BZ1243" s="139"/>
      <c r="CA1243" s="139"/>
      <c r="CB1243" s="139"/>
      <c r="CC1243" s="139"/>
      <c r="CD1243" s="139"/>
    </row>
    <row r="1244" spans="2:82" s="143" customFormat="1" x14ac:dyDescent="0.2">
      <c r="B1244" s="139"/>
      <c r="C1244" s="139"/>
      <c r="D1244" s="139"/>
      <c r="E1244" s="139"/>
      <c r="F1244" s="139"/>
      <c r="G1244" s="139"/>
      <c r="H1244" s="139"/>
      <c r="I1244" s="139"/>
      <c r="J1244" s="139"/>
      <c r="K1244" s="139"/>
      <c r="L1244" s="139"/>
      <c r="M1244" s="139"/>
      <c r="N1244" s="139"/>
      <c r="O1244" s="139"/>
      <c r="P1244" s="139"/>
      <c r="Q1244" s="139"/>
      <c r="R1244" s="139"/>
      <c r="S1244" s="139"/>
      <c r="T1244" s="139"/>
      <c r="U1244" s="139"/>
      <c r="V1244" s="139"/>
      <c r="W1244" s="139"/>
      <c r="X1244" s="139"/>
      <c r="Y1244" s="139"/>
      <c r="Z1244" s="139"/>
      <c r="AA1244" s="139"/>
      <c r="AB1244" s="139"/>
      <c r="AC1244" s="139"/>
      <c r="AD1244" s="139"/>
      <c r="AE1244" s="139"/>
      <c r="AF1244" s="139"/>
      <c r="AG1244" s="139"/>
      <c r="AH1244" s="139"/>
      <c r="AI1244" s="139"/>
      <c r="AJ1244" s="139"/>
      <c r="AK1244" s="139"/>
      <c r="AL1244" s="139"/>
      <c r="AM1244" s="139"/>
      <c r="AN1244" s="139"/>
      <c r="AO1244" s="139"/>
      <c r="AP1244" s="139"/>
      <c r="AQ1244" s="139"/>
      <c r="AR1244" s="139"/>
      <c r="AS1244" s="139"/>
      <c r="AT1244" s="139"/>
      <c r="AU1244" s="139"/>
      <c r="AV1244" s="139"/>
      <c r="AW1244" s="139"/>
      <c r="AX1244" s="139"/>
      <c r="AY1244" s="139"/>
      <c r="AZ1244" s="139"/>
      <c r="BA1244" s="139"/>
      <c r="BB1244" s="139"/>
      <c r="BC1244" s="139"/>
      <c r="BD1244" s="139"/>
      <c r="BE1244" s="139"/>
      <c r="BF1244" s="139"/>
      <c r="BG1244" s="139"/>
      <c r="BH1244" s="139"/>
      <c r="BI1244" s="139"/>
      <c r="BJ1244" s="139"/>
      <c r="BK1244" s="139"/>
      <c r="BL1244" s="139"/>
      <c r="BM1244" s="139"/>
      <c r="BN1244" s="139"/>
      <c r="BO1244" s="139"/>
      <c r="BP1244" s="139"/>
      <c r="BQ1244" s="139"/>
      <c r="BR1244" s="139"/>
      <c r="BS1244" s="139"/>
      <c r="BT1244" s="139"/>
      <c r="BU1244" s="139"/>
      <c r="BV1244" s="139"/>
      <c r="BW1244" s="139"/>
      <c r="BX1244" s="139"/>
      <c r="BY1244" s="139"/>
      <c r="BZ1244" s="139"/>
      <c r="CA1244" s="139"/>
      <c r="CB1244" s="139"/>
      <c r="CC1244" s="139"/>
      <c r="CD1244" s="139"/>
    </row>
    <row r="1245" spans="2:82" s="143" customFormat="1" x14ac:dyDescent="0.2">
      <c r="B1245" s="139"/>
      <c r="C1245" s="139"/>
      <c r="D1245" s="139"/>
      <c r="E1245" s="139"/>
      <c r="F1245" s="139"/>
      <c r="G1245" s="139"/>
      <c r="H1245" s="139"/>
      <c r="I1245" s="139"/>
      <c r="J1245" s="139"/>
      <c r="K1245" s="139"/>
      <c r="L1245" s="139"/>
      <c r="M1245" s="139"/>
      <c r="N1245" s="139"/>
      <c r="O1245" s="139"/>
      <c r="P1245" s="139"/>
      <c r="Q1245" s="139"/>
      <c r="R1245" s="139"/>
      <c r="S1245" s="139"/>
      <c r="T1245" s="139"/>
      <c r="U1245" s="139"/>
      <c r="V1245" s="139"/>
      <c r="W1245" s="139"/>
      <c r="X1245" s="139"/>
      <c r="Y1245" s="139"/>
      <c r="Z1245" s="139"/>
      <c r="AA1245" s="139"/>
      <c r="AB1245" s="139"/>
      <c r="AC1245" s="139"/>
      <c r="AD1245" s="139"/>
      <c r="AE1245" s="139"/>
      <c r="AF1245" s="139"/>
      <c r="AG1245" s="139"/>
      <c r="AH1245" s="139"/>
      <c r="AI1245" s="139"/>
      <c r="AJ1245" s="139"/>
      <c r="AK1245" s="139"/>
      <c r="AL1245" s="139"/>
      <c r="AM1245" s="139"/>
      <c r="AN1245" s="139"/>
      <c r="AO1245" s="139"/>
      <c r="AP1245" s="139"/>
      <c r="AQ1245" s="139"/>
      <c r="AR1245" s="139"/>
      <c r="AS1245" s="139"/>
      <c r="AT1245" s="139"/>
      <c r="AU1245" s="139"/>
      <c r="AV1245" s="139"/>
      <c r="AW1245" s="139"/>
      <c r="AX1245" s="139"/>
      <c r="AY1245" s="139"/>
      <c r="AZ1245" s="139"/>
      <c r="BA1245" s="139"/>
      <c r="BB1245" s="139"/>
      <c r="BC1245" s="139"/>
      <c r="BD1245" s="139"/>
      <c r="BE1245" s="139"/>
      <c r="BF1245" s="139"/>
      <c r="BG1245" s="139"/>
      <c r="BH1245" s="139"/>
      <c r="BI1245" s="139"/>
      <c r="BJ1245" s="139"/>
      <c r="BK1245" s="139"/>
      <c r="BL1245" s="139"/>
      <c r="BM1245" s="139"/>
      <c r="BN1245" s="139"/>
      <c r="BO1245" s="139"/>
      <c r="BP1245" s="139"/>
      <c r="BQ1245" s="139"/>
      <c r="BR1245" s="139"/>
      <c r="BS1245" s="139"/>
      <c r="BT1245" s="139"/>
      <c r="BU1245" s="139"/>
      <c r="BV1245" s="139"/>
      <c r="BW1245" s="139"/>
      <c r="BX1245" s="139"/>
      <c r="BY1245" s="139"/>
      <c r="BZ1245" s="139"/>
      <c r="CA1245" s="139"/>
      <c r="CB1245" s="139"/>
      <c r="CC1245" s="139"/>
      <c r="CD1245" s="139"/>
    </row>
    <row r="1246" spans="2:82" s="143" customFormat="1" x14ac:dyDescent="0.2">
      <c r="B1246" s="139"/>
      <c r="C1246" s="139"/>
      <c r="D1246" s="139"/>
      <c r="E1246" s="139"/>
      <c r="F1246" s="139"/>
      <c r="G1246" s="139"/>
      <c r="H1246" s="139"/>
      <c r="I1246" s="139"/>
      <c r="J1246" s="139"/>
      <c r="K1246" s="139"/>
      <c r="L1246" s="139"/>
      <c r="M1246" s="139"/>
      <c r="N1246" s="139"/>
      <c r="O1246" s="139"/>
      <c r="P1246" s="139"/>
      <c r="Q1246" s="139"/>
      <c r="R1246" s="139"/>
      <c r="S1246" s="139"/>
      <c r="T1246" s="139"/>
      <c r="U1246" s="139"/>
      <c r="V1246" s="139"/>
      <c r="W1246" s="139"/>
      <c r="X1246" s="139"/>
      <c r="Y1246" s="139"/>
      <c r="Z1246" s="139"/>
      <c r="AA1246" s="139"/>
      <c r="AB1246" s="139"/>
      <c r="AC1246" s="139"/>
      <c r="AD1246" s="139"/>
      <c r="AE1246" s="139"/>
      <c r="AF1246" s="139"/>
      <c r="AG1246" s="139"/>
      <c r="AH1246" s="139"/>
      <c r="AI1246" s="139"/>
      <c r="AJ1246" s="139"/>
      <c r="AK1246" s="139"/>
      <c r="AL1246" s="139"/>
      <c r="AM1246" s="139"/>
      <c r="AN1246" s="139"/>
      <c r="AO1246" s="139"/>
      <c r="AP1246" s="139"/>
      <c r="AQ1246" s="139"/>
      <c r="AR1246" s="139"/>
      <c r="AS1246" s="139"/>
      <c r="AT1246" s="139"/>
      <c r="AU1246" s="139"/>
      <c r="AV1246" s="139"/>
      <c r="AW1246" s="139"/>
      <c r="AX1246" s="139"/>
      <c r="AY1246" s="139"/>
      <c r="AZ1246" s="139"/>
      <c r="BA1246" s="139"/>
      <c r="BB1246" s="139"/>
      <c r="BC1246" s="139"/>
      <c r="BD1246" s="139"/>
      <c r="BE1246" s="139"/>
      <c r="BF1246" s="139"/>
      <c r="BG1246" s="139"/>
      <c r="BH1246" s="139"/>
      <c r="BI1246" s="139"/>
      <c r="BJ1246" s="139"/>
      <c r="BK1246" s="139"/>
      <c r="BL1246" s="139"/>
      <c r="BM1246" s="139"/>
      <c r="BN1246" s="139"/>
      <c r="BO1246" s="139"/>
      <c r="BP1246" s="139"/>
      <c r="BQ1246" s="139"/>
      <c r="BR1246" s="139"/>
      <c r="BS1246" s="139"/>
      <c r="BT1246" s="139"/>
      <c r="BU1246" s="139"/>
      <c r="BV1246" s="139"/>
      <c r="BW1246" s="139"/>
      <c r="BX1246" s="139"/>
      <c r="BY1246" s="139"/>
      <c r="BZ1246" s="139"/>
      <c r="CA1246" s="139"/>
      <c r="CB1246" s="139"/>
      <c r="CC1246" s="139"/>
      <c r="CD1246" s="139"/>
    </row>
    <row r="1247" spans="2:82" s="143" customFormat="1" x14ac:dyDescent="0.2">
      <c r="B1247" s="139"/>
      <c r="C1247" s="139"/>
      <c r="D1247" s="139"/>
      <c r="E1247" s="139"/>
      <c r="F1247" s="139"/>
      <c r="G1247" s="139"/>
      <c r="H1247" s="139"/>
      <c r="I1247" s="139"/>
      <c r="J1247" s="139"/>
      <c r="K1247" s="139"/>
      <c r="L1247" s="139"/>
      <c r="M1247" s="139"/>
      <c r="N1247" s="139"/>
      <c r="O1247" s="139"/>
      <c r="P1247" s="139"/>
      <c r="Q1247" s="139"/>
      <c r="R1247" s="139"/>
      <c r="S1247" s="139"/>
      <c r="T1247" s="139"/>
      <c r="U1247" s="139"/>
      <c r="V1247" s="139"/>
      <c r="W1247" s="139"/>
      <c r="X1247" s="139"/>
      <c r="Y1247" s="139"/>
      <c r="Z1247" s="139"/>
      <c r="AA1247" s="139"/>
      <c r="AB1247" s="139"/>
      <c r="AC1247" s="139"/>
      <c r="AD1247" s="139"/>
      <c r="AE1247" s="139"/>
      <c r="AF1247" s="139"/>
      <c r="AG1247" s="139"/>
      <c r="AH1247" s="139"/>
      <c r="AI1247" s="139"/>
      <c r="AJ1247" s="139"/>
      <c r="AK1247" s="139"/>
      <c r="AL1247" s="139"/>
      <c r="AM1247" s="139"/>
      <c r="AN1247" s="139"/>
      <c r="AO1247" s="139"/>
      <c r="AP1247" s="139"/>
      <c r="AQ1247" s="139"/>
      <c r="AR1247" s="139"/>
      <c r="AS1247" s="139"/>
      <c r="AT1247" s="139"/>
      <c r="AU1247" s="139"/>
      <c r="AV1247" s="139"/>
      <c r="AW1247" s="139"/>
      <c r="AX1247" s="139"/>
      <c r="AY1247" s="139"/>
      <c r="AZ1247" s="139"/>
      <c r="BA1247" s="139"/>
      <c r="BB1247" s="139"/>
      <c r="BC1247" s="139"/>
      <c r="BD1247" s="139"/>
      <c r="BE1247" s="139"/>
      <c r="BF1247" s="139"/>
      <c r="BG1247" s="139"/>
      <c r="BH1247" s="139"/>
      <c r="BI1247" s="139"/>
      <c r="BJ1247" s="139"/>
      <c r="BK1247" s="139"/>
      <c r="BL1247" s="139"/>
      <c r="BM1247" s="139"/>
      <c r="BN1247" s="139"/>
      <c r="BO1247" s="139"/>
      <c r="BP1247" s="139"/>
      <c r="BQ1247" s="139"/>
      <c r="BR1247" s="139"/>
      <c r="BS1247" s="139"/>
      <c r="BT1247" s="139"/>
      <c r="BU1247" s="139"/>
      <c r="BV1247" s="139"/>
      <c r="BW1247" s="139"/>
      <c r="BX1247" s="139"/>
      <c r="BY1247" s="139"/>
      <c r="BZ1247" s="139"/>
      <c r="CA1247" s="139"/>
      <c r="CB1247" s="139"/>
      <c r="CC1247" s="139"/>
      <c r="CD1247" s="139"/>
    </row>
    <row r="1248" spans="2:82" s="143" customFormat="1" x14ac:dyDescent="0.2">
      <c r="B1248" s="139"/>
      <c r="C1248" s="139"/>
      <c r="D1248" s="139"/>
      <c r="E1248" s="139"/>
      <c r="F1248" s="139"/>
      <c r="G1248" s="139"/>
      <c r="H1248" s="139"/>
      <c r="I1248" s="139"/>
      <c r="J1248" s="139"/>
      <c r="K1248" s="139"/>
      <c r="L1248" s="139"/>
      <c r="M1248" s="139"/>
      <c r="N1248" s="139"/>
      <c r="O1248" s="139"/>
      <c r="P1248" s="139"/>
      <c r="Q1248" s="139"/>
      <c r="R1248" s="139"/>
      <c r="S1248" s="139"/>
      <c r="T1248" s="139"/>
      <c r="U1248" s="139"/>
      <c r="V1248" s="139"/>
      <c r="W1248" s="139"/>
      <c r="X1248" s="139"/>
      <c r="Y1248" s="139"/>
      <c r="Z1248" s="139"/>
      <c r="AA1248" s="139"/>
      <c r="AB1248" s="139"/>
      <c r="AC1248" s="139"/>
      <c r="AD1248" s="139"/>
      <c r="AE1248" s="139"/>
      <c r="AF1248" s="139"/>
      <c r="AG1248" s="139"/>
      <c r="AH1248" s="139"/>
      <c r="AI1248" s="139"/>
      <c r="AJ1248" s="139"/>
      <c r="AK1248" s="139"/>
      <c r="AL1248" s="139"/>
      <c r="AM1248" s="139"/>
      <c r="AN1248" s="139"/>
      <c r="AO1248" s="139"/>
      <c r="AP1248" s="139"/>
      <c r="AQ1248" s="139"/>
      <c r="AR1248" s="139"/>
      <c r="AS1248" s="139"/>
      <c r="AT1248" s="139"/>
      <c r="AU1248" s="139"/>
      <c r="AV1248" s="139"/>
      <c r="AW1248" s="139"/>
      <c r="AX1248" s="139"/>
      <c r="AY1248" s="139"/>
      <c r="AZ1248" s="139"/>
      <c r="BA1248" s="139"/>
      <c r="BB1248" s="139"/>
      <c r="BC1248" s="139"/>
      <c r="BD1248" s="139"/>
      <c r="BE1248" s="139"/>
      <c r="BF1248" s="139"/>
      <c r="BG1248" s="139"/>
      <c r="BH1248" s="139"/>
      <c r="BI1248" s="139"/>
      <c r="BJ1248" s="139"/>
      <c r="BK1248" s="139"/>
      <c r="BL1248" s="139"/>
      <c r="BM1248" s="139"/>
      <c r="BN1248" s="139"/>
      <c r="BO1248" s="139"/>
      <c r="BP1248" s="139"/>
      <c r="BQ1248" s="139"/>
      <c r="BR1248" s="139"/>
      <c r="BS1248" s="139"/>
      <c r="BT1248" s="139"/>
      <c r="BU1248" s="139"/>
      <c r="BV1248" s="139"/>
      <c r="BW1248" s="139"/>
      <c r="BX1248" s="139"/>
      <c r="BY1248" s="139"/>
      <c r="BZ1248" s="139"/>
      <c r="CA1248" s="139"/>
      <c r="CB1248" s="139"/>
      <c r="CC1248" s="139"/>
      <c r="CD1248" s="139"/>
    </row>
    <row r="1249" spans="2:82" s="143" customFormat="1" x14ac:dyDescent="0.2">
      <c r="B1249" s="139"/>
      <c r="C1249" s="139"/>
      <c r="D1249" s="139"/>
      <c r="E1249" s="139"/>
      <c r="F1249" s="139"/>
      <c r="G1249" s="139"/>
      <c r="H1249" s="139"/>
      <c r="I1249" s="139"/>
      <c r="J1249" s="139"/>
      <c r="K1249" s="139"/>
      <c r="L1249" s="139"/>
      <c r="M1249" s="139"/>
      <c r="N1249" s="139"/>
      <c r="O1249" s="139"/>
      <c r="P1249" s="139"/>
      <c r="Q1249" s="139"/>
      <c r="R1249" s="139"/>
      <c r="S1249" s="139"/>
      <c r="T1249" s="139"/>
      <c r="U1249" s="139"/>
      <c r="V1249" s="139"/>
      <c r="W1249" s="139"/>
      <c r="X1249" s="139"/>
      <c r="Y1249" s="139"/>
      <c r="Z1249" s="139"/>
      <c r="AA1249" s="139"/>
      <c r="AB1249" s="139"/>
      <c r="AC1249" s="139"/>
      <c r="AD1249" s="139"/>
      <c r="AE1249" s="139"/>
      <c r="AF1249" s="139"/>
      <c r="AG1249" s="139"/>
      <c r="AH1249" s="139"/>
      <c r="AI1249" s="139"/>
      <c r="AJ1249" s="139"/>
      <c r="AK1249" s="139"/>
      <c r="AL1249" s="139"/>
      <c r="AM1249" s="139"/>
      <c r="AN1249" s="139"/>
      <c r="AO1249" s="139"/>
      <c r="AP1249" s="139"/>
      <c r="AQ1249" s="139"/>
      <c r="AR1249" s="139"/>
      <c r="AS1249" s="139"/>
      <c r="AT1249" s="139"/>
      <c r="AU1249" s="139"/>
      <c r="AV1249" s="139"/>
      <c r="AW1249" s="139"/>
      <c r="AX1249" s="139"/>
      <c r="AY1249" s="139"/>
      <c r="AZ1249" s="139"/>
      <c r="BA1249" s="139"/>
      <c r="BB1249" s="139"/>
      <c r="BC1249" s="139"/>
      <c r="BD1249" s="139"/>
      <c r="BE1249" s="139"/>
      <c r="BF1249" s="139"/>
      <c r="BG1249" s="139"/>
      <c r="BH1249" s="139"/>
      <c r="BI1249" s="139"/>
      <c r="BJ1249" s="139"/>
      <c r="BK1249" s="139"/>
      <c r="BL1249" s="139"/>
      <c r="BM1249" s="139"/>
      <c r="BN1249" s="139"/>
      <c r="BO1249" s="139"/>
      <c r="BP1249" s="139"/>
      <c r="BQ1249" s="139"/>
      <c r="BR1249" s="139"/>
      <c r="BS1249" s="139"/>
      <c r="BT1249" s="139"/>
      <c r="BU1249" s="139"/>
      <c r="BV1249" s="139"/>
      <c r="BW1249" s="139"/>
      <c r="BX1249" s="139"/>
      <c r="BY1249" s="139"/>
      <c r="BZ1249" s="139"/>
      <c r="CA1249" s="139"/>
      <c r="CB1249" s="139"/>
      <c r="CC1249" s="139"/>
      <c r="CD1249" s="139"/>
    </row>
    <row r="1250" spans="2:82" s="143" customFormat="1" x14ac:dyDescent="0.2">
      <c r="B1250" s="139"/>
      <c r="C1250" s="139"/>
      <c r="D1250" s="139"/>
      <c r="E1250" s="139"/>
      <c r="F1250" s="139"/>
      <c r="G1250" s="139"/>
      <c r="H1250" s="139"/>
      <c r="I1250" s="139"/>
      <c r="J1250" s="139"/>
      <c r="K1250" s="139"/>
      <c r="L1250" s="139"/>
      <c r="M1250" s="139"/>
      <c r="N1250" s="139"/>
      <c r="O1250" s="139"/>
      <c r="P1250" s="139"/>
      <c r="Q1250" s="139"/>
      <c r="R1250" s="139"/>
      <c r="S1250" s="139"/>
      <c r="T1250" s="139"/>
      <c r="U1250" s="139"/>
      <c r="V1250" s="139"/>
      <c r="W1250" s="139"/>
      <c r="X1250" s="139"/>
      <c r="Y1250" s="139"/>
      <c r="Z1250" s="139"/>
      <c r="AA1250" s="139"/>
      <c r="AB1250" s="139"/>
      <c r="AC1250" s="139"/>
      <c r="AD1250" s="139"/>
      <c r="AE1250" s="139"/>
      <c r="AF1250" s="139"/>
      <c r="AG1250" s="139"/>
      <c r="AH1250" s="139"/>
      <c r="AI1250" s="139"/>
      <c r="AJ1250" s="139"/>
      <c r="AK1250" s="139"/>
      <c r="AL1250" s="139"/>
      <c r="AM1250" s="139"/>
      <c r="AN1250" s="139"/>
      <c r="AO1250" s="139"/>
      <c r="AP1250" s="139"/>
      <c r="AQ1250" s="139"/>
      <c r="AR1250" s="139"/>
      <c r="AS1250" s="139"/>
      <c r="AT1250" s="139"/>
      <c r="AU1250" s="139"/>
      <c r="AV1250" s="139"/>
      <c r="AW1250" s="139"/>
      <c r="AX1250" s="139"/>
      <c r="AY1250" s="139"/>
      <c r="AZ1250" s="139"/>
      <c r="BA1250" s="139"/>
      <c r="BB1250" s="139"/>
      <c r="BC1250" s="139"/>
      <c r="BD1250" s="139"/>
      <c r="BE1250" s="139"/>
      <c r="BF1250" s="139"/>
      <c r="BG1250" s="139"/>
      <c r="BH1250" s="139"/>
      <c r="BI1250" s="139"/>
      <c r="BJ1250" s="139"/>
      <c r="BK1250" s="139"/>
      <c r="BL1250" s="139"/>
      <c r="BM1250" s="139"/>
      <c r="BN1250" s="139"/>
      <c r="BO1250" s="139"/>
      <c r="BP1250" s="139"/>
      <c r="BQ1250" s="139"/>
      <c r="BR1250" s="139"/>
      <c r="BS1250" s="139"/>
      <c r="BT1250" s="139"/>
      <c r="BU1250" s="139"/>
      <c r="BV1250" s="139"/>
      <c r="BW1250" s="139"/>
      <c r="BX1250" s="139"/>
      <c r="BY1250" s="139"/>
      <c r="BZ1250" s="139"/>
      <c r="CA1250" s="139"/>
      <c r="CB1250" s="139"/>
      <c r="CC1250" s="139"/>
      <c r="CD1250" s="139"/>
    </row>
    <row r="1251" spans="2:82" s="143" customFormat="1" x14ac:dyDescent="0.2">
      <c r="B1251" s="139"/>
      <c r="C1251" s="139"/>
      <c r="D1251" s="139"/>
      <c r="E1251" s="139"/>
      <c r="F1251" s="139"/>
      <c r="G1251" s="139"/>
      <c r="H1251" s="139"/>
      <c r="I1251" s="139"/>
      <c r="J1251" s="139"/>
      <c r="K1251" s="139"/>
      <c r="L1251" s="139"/>
      <c r="M1251" s="139"/>
      <c r="N1251" s="139"/>
      <c r="O1251" s="139"/>
      <c r="P1251" s="139"/>
      <c r="Q1251" s="139"/>
      <c r="R1251" s="139"/>
      <c r="S1251" s="139"/>
      <c r="T1251" s="139"/>
      <c r="U1251" s="139"/>
      <c r="V1251" s="139"/>
      <c r="W1251" s="139"/>
      <c r="X1251" s="139"/>
      <c r="Y1251" s="139"/>
      <c r="Z1251" s="139"/>
      <c r="AA1251" s="139"/>
      <c r="AB1251" s="139"/>
      <c r="AC1251" s="139"/>
      <c r="AD1251" s="139"/>
      <c r="AE1251" s="139"/>
      <c r="AF1251" s="139"/>
      <c r="AG1251" s="139"/>
      <c r="AH1251" s="139"/>
      <c r="AI1251" s="139"/>
      <c r="AJ1251" s="139"/>
      <c r="AK1251" s="139"/>
      <c r="AL1251" s="139"/>
      <c r="AM1251" s="139"/>
      <c r="AN1251" s="139"/>
      <c r="AO1251" s="139"/>
      <c r="AP1251" s="139"/>
      <c r="AQ1251" s="139"/>
      <c r="AR1251" s="139"/>
      <c r="AS1251" s="139"/>
      <c r="AT1251" s="139"/>
      <c r="AU1251" s="139"/>
      <c r="AV1251" s="139"/>
      <c r="AW1251" s="139"/>
      <c r="AX1251" s="139"/>
      <c r="AY1251" s="139"/>
      <c r="AZ1251" s="139"/>
      <c r="BA1251" s="139"/>
      <c r="BB1251" s="139"/>
      <c r="BC1251" s="139"/>
      <c r="BD1251" s="139"/>
      <c r="BE1251" s="139"/>
      <c r="BF1251" s="139"/>
      <c r="BG1251" s="139"/>
      <c r="BH1251" s="139"/>
      <c r="BI1251" s="139"/>
      <c r="BJ1251" s="139"/>
      <c r="BK1251" s="139"/>
      <c r="BL1251" s="139"/>
      <c r="BM1251" s="139"/>
      <c r="BN1251" s="139"/>
      <c r="BO1251" s="139"/>
      <c r="BP1251" s="139"/>
      <c r="BQ1251" s="139"/>
      <c r="BR1251" s="139"/>
      <c r="BS1251" s="139"/>
      <c r="BT1251" s="139"/>
      <c r="BU1251" s="139"/>
      <c r="BV1251" s="139"/>
      <c r="BW1251" s="139"/>
      <c r="BX1251" s="139"/>
      <c r="BY1251" s="139"/>
      <c r="BZ1251" s="139"/>
      <c r="CA1251" s="139"/>
      <c r="CB1251" s="139"/>
      <c r="CC1251" s="139"/>
      <c r="CD1251" s="139"/>
    </row>
    <row r="1252" spans="2:82" s="143" customFormat="1" x14ac:dyDescent="0.2">
      <c r="B1252" s="139"/>
      <c r="C1252" s="139"/>
      <c r="D1252" s="139"/>
      <c r="E1252" s="139"/>
      <c r="F1252" s="139"/>
      <c r="G1252" s="139"/>
      <c r="H1252" s="139"/>
      <c r="I1252" s="139"/>
      <c r="J1252" s="139"/>
      <c r="K1252" s="139"/>
      <c r="L1252" s="139"/>
      <c r="M1252" s="139"/>
      <c r="N1252" s="139"/>
      <c r="O1252" s="139"/>
      <c r="P1252" s="139"/>
      <c r="Q1252" s="139"/>
      <c r="R1252" s="139"/>
      <c r="S1252" s="139"/>
      <c r="T1252" s="139"/>
      <c r="U1252" s="139"/>
      <c r="V1252" s="139"/>
      <c r="W1252" s="139"/>
      <c r="X1252" s="139"/>
      <c r="Y1252" s="139"/>
      <c r="Z1252" s="139"/>
      <c r="AA1252" s="139"/>
      <c r="AB1252" s="139"/>
      <c r="AC1252" s="139"/>
      <c r="AD1252" s="139"/>
      <c r="AE1252" s="139"/>
      <c r="AF1252" s="139"/>
      <c r="AG1252" s="139"/>
      <c r="AH1252" s="139"/>
      <c r="AI1252" s="139"/>
      <c r="AJ1252" s="139"/>
      <c r="AK1252" s="139"/>
      <c r="AL1252" s="139"/>
      <c r="AM1252" s="139"/>
      <c r="AN1252" s="139"/>
      <c r="AO1252" s="139"/>
      <c r="AP1252" s="139"/>
      <c r="AQ1252" s="139"/>
      <c r="AR1252" s="139"/>
      <c r="AS1252" s="139"/>
      <c r="AT1252" s="139"/>
      <c r="AU1252" s="139"/>
      <c r="AV1252" s="139"/>
      <c r="AW1252" s="139"/>
      <c r="AX1252" s="139"/>
      <c r="AY1252" s="139"/>
      <c r="AZ1252" s="139"/>
      <c r="BA1252" s="139"/>
      <c r="BB1252" s="139"/>
      <c r="BC1252" s="139"/>
      <c r="BD1252" s="139"/>
      <c r="BE1252" s="139"/>
      <c r="BF1252" s="139"/>
      <c r="BG1252" s="139"/>
      <c r="BH1252" s="139"/>
      <c r="BI1252" s="139"/>
      <c r="BJ1252" s="139"/>
      <c r="BK1252" s="139"/>
      <c r="BL1252" s="139"/>
      <c r="BM1252" s="139"/>
      <c r="BN1252" s="139"/>
      <c r="BO1252" s="139"/>
      <c r="BP1252" s="139"/>
      <c r="BQ1252" s="139"/>
      <c r="BR1252" s="139"/>
      <c r="BS1252" s="139"/>
      <c r="BT1252" s="139"/>
      <c r="BU1252" s="139"/>
      <c r="BV1252" s="139"/>
      <c r="BW1252" s="139"/>
      <c r="BX1252" s="139"/>
      <c r="BY1252" s="139"/>
      <c r="BZ1252" s="139"/>
      <c r="CA1252" s="139"/>
      <c r="CB1252" s="139"/>
      <c r="CC1252" s="139"/>
      <c r="CD1252" s="139"/>
    </row>
    <row r="1253" spans="2:82" s="143" customFormat="1" x14ac:dyDescent="0.2">
      <c r="B1253" s="139"/>
      <c r="C1253" s="139"/>
      <c r="D1253" s="139"/>
      <c r="E1253" s="139"/>
      <c r="F1253" s="139"/>
      <c r="G1253" s="139"/>
      <c r="H1253" s="139"/>
      <c r="I1253" s="139"/>
      <c r="J1253" s="139"/>
      <c r="K1253" s="139"/>
      <c r="L1253" s="139"/>
      <c r="M1253" s="139"/>
      <c r="N1253" s="139"/>
      <c r="O1253" s="139"/>
      <c r="P1253" s="139"/>
      <c r="Q1253" s="139"/>
      <c r="R1253" s="139"/>
      <c r="S1253" s="139"/>
      <c r="T1253" s="139"/>
      <c r="U1253" s="139"/>
      <c r="V1253" s="139"/>
      <c r="W1253" s="139"/>
      <c r="X1253" s="139"/>
      <c r="Y1253" s="139"/>
      <c r="Z1253" s="139"/>
      <c r="AA1253" s="139"/>
      <c r="AB1253" s="139"/>
      <c r="AC1253" s="139"/>
      <c r="AD1253" s="139"/>
      <c r="AE1253" s="139"/>
      <c r="AF1253" s="139"/>
      <c r="AG1253" s="139"/>
      <c r="AH1253" s="139"/>
      <c r="AI1253" s="139"/>
      <c r="AJ1253" s="139"/>
      <c r="AK1253" s="139"/>
      <c r="AL1253" s="139"/>
      <c r="AM1253" s="139"/>
      <c r="AN1253" s="139"/>
      <c r="AO1253" s="139"/>
      <c r="AP1253" s="139"/>
      <c r="AQ1253" s="139"/>
      <c r="AR1253" s="139"/>
      <c r="AS1253" s="139"/>
      <c r="AT1253" s="139"/>
      <c r="AU1253" s="139"/>
      <c r="AV1253" s="139"/>
      <c r="AW1253" s="139"/>
      <c r="AX1253" s="139"/>
      <c r="AY1253" s="139"/>
      <c r="AZ1253" s="139"/>
      <c r="BA1253" s="139"/>
      <c r="BB1253" s="139"/>
      <c r="BC1253" s="139"/>
      <c r="BD1253" s="139"/>
      <c r="BE1253" s="139"/>
      <c r="BF1253" s="139"/>
      <c r="BG1253" s="139"/>
      <c r="BH1253" s="139"/>
      <c r="BI1253" s="139"/>
      <c r="BJ1253" s="139"/>
      <c r="BK1253" s="139"/>
      <c r="BL1253" s="139"/>
      <c r="BM1253" s="139"/>
      <c r="BN1253" s="139"/>
      <c r="BO1253" s="139"/>
      <c r="BP1253" s="139"/>
      <c r="BQ1253" s="139"/>
      <c r="BR1253" s="139"/>
      <c r="BS1253" s="139"/>
      <c r="BT1253" s="139"/>
      <c r="BU1253" s="139"/>
      <c r="BV1253" s="139"/>
      <c r="BW1253" s="139"/>
      <c r="BX1253" s="139"/>
      <c r="BY1253" s="139"/>
      <c r="BZ1253" s="139"/>
      <c r="CA1253" s="139"/>
      <c r="CB1253" s="139"/>
      <c r="CC1253" s="139"/>
      <c r="CD1253" s="139"/>
    </row>
    <row r="1254" spans="2:82" s="143" customFormat="1" x14ac:dyDescent="0.2">
      <c r="B1254" s="139"/>
      <c r="C1254" s="139"/>
      <c r="D1254" s="139"/>
      <c r="E1254" s="139"/>
      <c r="F1254" s="139"/>
      <c r="G1254" s="139"/>
      <c r="H1254" s="139"/>
      <c r="I1254" s="139"/>
      <c r="J1254" s="139"/>
      <c r="K1254" s="139"/>
      <c r="L1254" s="139"/>
      <c r="M1254" s="139"/>
      <c r="N1254" s="139"/>
      <c r="O1254" s="139"/>
      <c r="P1254" s="139"/>
      <c r="Q1254" s="139"/>
      <c r="R1254" s="139"/>
      <c r="S1254" s="139"/>
      <c r="T1254" s="139"/>
      <c r="U1254" s="139"/>
      <c r="V1254" s="139"/>
      <c r="W1254" s="139"/>
      <c r="X1254" s="139"/>
      <c r="Y1254" s="139"/>
      <c r="Z1254" s="139"/>
      <c r="AA1254" s="139"/>
      <c r="AB1254" s="139"/>
      <c r="AC1254" s="139"/>
      <c r="AD1254" s="139"/>
      <c r="AE1254" s="139"/>
      <c r="AF1254" s="139"/>
      <c r="AG1254" s="139"/>
      <c r="AH1254" s="139"/>
      <c r="AI1254" s="139"/>
      <c r="AJ1254" s="139"/>
      <c r="AK1254" s="139"/>
      <c r="AL1254" s="139"/>
      <c r="AM1254" s="139"/>
      <c r="AN1254" s="139"/>
      <c r="AO1254" s="139"/>
      <c r="AP1254" s="139"/>
      <c r="AQ1254" s="139"/>
      <c r="AR1254" s="139"/>
      <c r="AS1254" s="139"/>
      <c r="AT1254" s="139"/>
      <c r="AU1254" s="139"/>
      <c r="AV1254" s="139"/>
      <c r="AW1254" s="139"/>
      <c r="AX1254" s="139"/>
      <c r="AY1254" s="139"/>
      <c r="AZ1254" s="139"/>
      <c r="BA1254" s="139"/>
      <c r="BB1254" s="139"/>
      <c r="BC1254" s="139"/>
      <c r="BD1254" s="139"/>
      <c r="BE1254" s="139"/>
      <c r="BF1254" s="139"/>
      <c r="BG1254" s="139"/>
      <c r="BH1254" s="139"/>
      <c r="BI1254" s="139"/>
      <c r="BJ1254" s="139"/>
      <c r="BK1254" s="139"/>
      <c r="BL1254" s="139"/>
      <c r="BM1254" s="139"/>
      <c r="BN1254" s="139"/>
      <c r="BO1254" s="139"/>
      <c r="BP1254" s="139"/>
      <c r="BQ1254" s="139"/>
      <c r="BR1254" s="139"/>
      <c r="BS1254" s="139"/>
      <c r="BT1254" s="139"/>
      <c r="BU1254" s="139"/>
      <c r="BV1254" s="139"/>
      <c r="BW1254" s="139"/>
      <c r="BX1254" s="139"/>
      <c r="BY1254" s="139"/>
      <c r="BZ1254" s="139"/>
      <c r="CA1254" s="139"/>
      <c r="CB1254" s="139"/>
      <c r="CC1254" s="139"/>
      <c r="CD1254" s="139"/>
    </row>
    <row r="1255" spans="2:82" s="143" customFormat="1" x14ac:dyDescent="0.2">
      <c r="B1255" s="139"/>
      <c r="C1255" s="139"/>
      <c r="D1255" s="139"/>
      <c r="E1255" s="139"/>
      <c r="F1255" s="139"/>
      <c r="G1255" s="139"/>
      <c r="H1255" s="139"/>
      <c r="I1255" s="139"/>
      <c r="J1255" s="139"/>
      <c r="K1255" s="139"/>
      <c r="L1255" s="139"/>
      <c r="M1255" s="139"/>
      <c r="N1255" s="139"/>
      <c r="O1255" s="139"/>
      <c r="P1255" s="139"/>
      <c r="Q1255" s="139"/>
      <c r="R1255" s="139"/>
      <c r="S1255" s="139"/>
      <c r="T1255" s="139"/>
      <c r="U1255" s="139"/>
      <c r="V1255" s="139"/>
      <c r="W1255" s="139"/>
      <c r="X1255" s="139"/>
      <c r="Y1255" s="139"/>
      <c r="Z1255" s="139"/>
      <c r="AA1255" s="139"/>
      <c r="AB1255" s="139"/>
      <c r="AC1255" s="139"/>
      <c r="AD1255" s="139"/>
      <c r="AE1255" s="139"/>
      <c r="AF1255" s="139"/>
      <c r="AG1255" s="139"/>
      <c r="AH1255" s="139"/>
      <c r="AI1255" s="139"/>
      <c r="AJ1255" s="139"/>
      <c r="AK1255" s="139"/>
      <c r="AL1255" s="139"/>
      <c r="AM1255" s="139"/>
      <c r="AN1255" s="139"/>
      <c r="AO1255" s="139"/>
      <c r="AP1255" s="139"/>
      <c r="AQ1255" s="139"/>
      <c r="AR1255" s="139"/>
      <c r="AS1255" s="139"/>
      <c r="AT1255" s="139"/>
      <c r="AU1255" s="139"/>
      <c r="AV1255" s="139"/>
      <c r="AW1255" s="139"/>
      <c r="AX1255" s="139"/>
      <c r="AY1255" s="139"/>
      <c r="AZ1255" s="139"/>
      <c r="BA1255" s="139"/>
      <c r="BB1255" s="139"/>
      <c r="BC1255" s="139"/>
      <c r="BD1255" s="139"/>
      <c r="BE1255" s="139"/>
      <c r="BF1255" s="139"/>
      <c r="BG1255" s="139"/>
      <c r="BH1255" s="139"/>
      <c r="BI1255" s="139"/>
      <c r="BJ1255" s="139"/>
      <c r="BK1255" s="139"/>
      <c r="BL1255" s="139"/>
      <c r="BM1255" s="139"/>
      <c r="BN1255" s="139"/>
      <c r="BO1255" s="139"/>
      <c r="BP1255" s="139"/>
      <c r="BQ1255" s="139"/>
      <c r="BR1255" s="139"/>
      <c r="BS1255" s="139"/>
      <c r="BT1255" s="139"/>
      <c r="BU1255" s="139"/>
      <c r="BV1255" s="139"/>
      <c r="BW1255" s="139"/>
      <c r="BX1255" s="139"/>
      <c r="BY1255" s="139"/>
      <c r="BZ1255" s="139"/>
      <c r="CA1255" s="139"/>
      <c r="CB1255" s="139"/>
      <c r="CC1255" s="139"/>
      <c r="CD1255" s="139"/>
    </row>
    <row r="1256" spans="2:82" s="143" customFormat="1" x14ac:dyDescent="0.2">
      <c r="B1256" s="139"/>
      <c r="C1256" s="139"/>
      <c r="D1256" s="139"/>
      <c r="E1256" s="139"/>
      <c r="F1256" s="139"/>
      <c r="G1256" s="139"/>
      <c r="H1256" s="139"/>
      <c r="I1256" s="139"/>
      <c r="J1256" s="139"/>
      <c r="K1256" s="139"/>
      <c r="L1256" s="139"/>
      <c r="M1256" s="139"/>
      <c r="N1256" s="139"/>
      <c r="O1256" s="139"/>
      <c r="P1256" s="139"/>
      <c r="Q1256" s="139"/>
      <c r="R1256" s="139"/>
      <c r="S1256" s="139"/>
      <c r="T1256" s="139"/>
      <c r="U1256" s="139"/>
      <c r="V1256" s="139"/>
      <c r="W1256" s="139"/>
      <c r="X1256" s="139"/>
      <c r="Y1256" s="139"/>
      <c r="Z1256" s="139"/>
      <c r="AA1256" s="139"/>
      <c r="AB1256" s="139"/>
      <c r="AC1256" s="139"/>
      <c r="AD1256" s="139"/>
      <c r="AE1256" s="139"/>
      <c r="AF1256" s="139"/>
      <c r="AG1256" s="139"/>
      <c r="AH1256" s="139"/>
      <c r="AI1256" s="139"/>
      <c r="AJ1256" s="139"/>
      <c r="AK1256" s="139"/>
      <c r="AL1256" s="139"/>
      <c r="AM1256" s="139"/>
      <c r="AN1256" s="139"/>
      <c r="AO1256" s="139"/>
      <c r="AP1256" s="139"/>
      <c r="AQ1256" s="139"/>
      <c r="AR1256" s="139"/>
      <c r="AS1256" s="139"/>
      <c r="AT1256" s="139"/>
      <c r="AU1256" s="139"/>
      <c r="AV1256" s="139"/>
      <c r="AW1256" s="139"/>
      <c r="AX1256" s="139"/>
      <c r="AY1256" s="139"/>
      <c r="AZ1256" s="139"/>
      <c r="BA1256" s="139"/>
      <c r="BB1256" s="139"/>
      <c r="BC1256" s="139"/>
      <c r="BD1256" s="139"/>
      <c r="BE1256" s="139"/>
      <c r="BF1256" s="139"/>
      <c r="BG1256" s="139"/>
      <c r="BH1256" s="139"/>
      <c r="BI1256" s="139"/>
      <c r="BJ1256" s="139"/>
      <c r="BK1256" s="139"/>
      <c r="BL1256" s="139"/>
      <c r="BM1256" s="139"/>
      <c r="BN1256" s="139"/>
      <c r="BO1256" s="139"/>
      <c r="BP1256" s="139"/>
      <c r="BQ1256" s="139"/>
      <c r="BR1256" s="139"/>
      <c r="BS1256" s="139"/>
      <c r="BT1256" s="139"/>
      <c r="BU1256" s="139"/>
      <c r="BV1256" s="139"/>
      <c r="BW1256" s="139"/>
      <c r="BX1256" s="139"/>
      <c r="BY1256" s="139"/>
      <c r="BZ1256" s="139"/>
      <c r="CA1256" s="139"/>
      <c r="CB1256" s="139"/>
      <c r="CC1256" s="139"/>
      <c r="CD1256" s="139"/>
    </row>
    <row r="1257" spans="2:82" s="143" customFormat="1" x14ac:dyDescent="0.2">
      <c r="B1257" s="139"/>
      <c r="C1257" s="139"/>
      <c r="D1257" s="139"/>
      <c r="E1257" s="139"/>
      <c r="F1257" s="139"/>
      <c r="G1257" s="139"/>
      <c r="H1257" s="139"/>
      <c r="I1257" s="139"/>
      <c r="J1257" s="139"/>
      <c r="K1257" s="139"/>
      <c r="L1257" s="139"/>
      <c r="M1257" s="139"/>
      <c r="N1257" s="139"/>
      <c r="O1257" s="139"/>
      <c r="P1257" s="139"/>
      <c r="Q1257" s="139"/>
      <c r="R1257" s="139"/>
      <c r="S1257" s="139"/>
      <c r="T1257" s="139"/>
      <c r="U1257" s="139"/>
      <c r="V1257" s="139"/>
      <c r="W1257" s="139"/>
      <c r="X1257" s="139"/>
      <c r="Y1257" s="139"/>
      <c r="Z1257" s="139"/>
      <c r="AA1257" s="139"/>
      <c r="AB1257" s="139"/>
      <c r="AC1257" s="139"/>
      <c r="AD1257" s="139"/>
      <c r="AE1257" s="139"/>
      <c r="AF1257" s="139"/>
      <c r="AG1257" s="139"/>
      <c r="AH1257" s="139"/>
      <c r="AI1257" s="139"/>
      <c r="AJ1257" s="139"/>
      <c r="AK1257" s="139"/>
      <c r="AL1257" s="139"/>
      <c r="AM1257" s="139"/>
      <c r="AN1257" s="139"/>
      <c r="AO1257" s="139"/>
      <c r="AP1257" s="139"/>
      <c r="AQ1257" s="139"/>
      <c r="AR1257" s="139"/>
      <c r="AS1257" s="139"/>
      <c r="AT1257" s="139"/>
      <c r="AU1257" s="139"/>
      <c r="AV1257" s="139"/>
      <c r="AW1257" s="139"/>
      <c r="AX1257" s="139"/>
      <c r="AY1257" s="139"/>
      <c r="AZ1257" s="139"/>
      <c r="BA1257" s="139"/>
      <c r="BB1257" s="139"/>
      <c r="BC1257" s="139"/>
      <c r="BD1257" s="139"/>
      <c r="BE1257" s="139"/>
      <c r="BF1257" s="139"/>
      <c r="BG1257" s="139"/>
      <c r="BH1257" s="139"/>
      <c r="BI1257" s="139"/>
      <c r="BJ1257" s="139"/>
      <c r="BK1257" s="139"/>
      <c r="BL1257" s="139"/>
      <c r="BM1257" s="139"/>
      <c r="BN1257" s="139"/>
      <c r="BO1257" s="139"/>
      <c r="BP1257" s="139"/>
      <c r="BQ1257" s="139"/>
      <c r="BR1257" s="139"/>
      <c r="BS1257" s="139"/>
      <c r="BT1257" s="139"/>
      <c r="BU1257" s="139"/>
      <c r="BV1257" s="139"/>
      <c r="BW1257" s="139"/>
      <c r="BX1257" s="139"/>
      <c r="BY1257" s="139"/>
      <c r="BZ1257" s="139"/>
      <c r="CA1257" s="139"/>
      <c r="CB1257" s="139"/>
      <c r="CC1257" s="139"/>
      <c r="CD1257" s="139"/>
    </row>
    <row r="1258" spans="2:82" s="143" customFormat="1" x14ac:dyDescent="0.2">
      <c r="B1258" s="139"/>
      <c r="C1258" s="139"/>
      <c r="D1258" s="139"/>
      <c r="E1258" s="139"/>
      <c r="F1258" s="139"/>
      <c r="G1258" s="139"/>
      <c r="H1258" s="139"/>
      <c r="I1258" s="139"/>
      <c r="J1258" s="139"/>
      <c r="K1258" s="139"/>
      <c r="L1258" s="139"/>
      <c r="M1258" s="139"/>
      <c r="N1258" s="139"/>
      <c r="O1258" s="139"/>
      <c r="P1258" s="139"/>
      <c r="Q1258" s="139"/>
      <c r="R1258" s="139"/>
      <c r="S1258" s="139"/>
      <c r="T1258" s="139"/>
      <c r="U1258" s="139"/>
      <c r="V1258" s="139"/>
      <c r="W1258" s="139"/>
      <c r="X1258" s="139"/>
      <c r="Y1258" s="139"/>
      <c r="Z1258" s="139"/>
      <c r="AA1258" s="139"/>
      <c r="AB1258" s="139"/>
      <c r="AC1258" s="139"/>
      <c r="AD1258" s="139"/>
      <c r="AE1258" s="139"/>
      <c r="AF1258" s="139"/>
      <c r="AG1258" s="139"/>
      <c r="AH1258" s="139"/>
      <c r="AI1258" s="139"/>
      <c r="AJ1258" s="139"/>
      <c r="AK1258" s="139"/>
      <c r="AL1258" s="139"/>
      <c r="AM1258" s="139"/>
      <c r="AN1258" s="139"/>
      <c r="AO1258" s="139"/>
      <c r="AP1258" s="139"/>
      <c r="AQ1258" s="139"/>
      <c r="AR1258" s="139"/>
      <c r="AS1258" s="139"/>
      <c r="AT1258" s="139"/>
      <c r="AU1258" s="139"/>
      <c r="AV1258" s="139"/>
      <c r="AW1258" s="139"/>
      <c r="AX1258" s="139"/>
      <c r="AY1258" s="139"/>
      <c r="AZ1258" s="139"/>
      <c r="BA1258" s="139"/>
      <c r="BB1258" s="139"/>
      <c r="BC1258" s="139"/>
      <c r="BD1258" s="139"/>
      <c r="BE1258" s="139"/>
      <c r="BF1258" s="139"/>
      <c r="BG1258" s="139"/>
      <c r="BH1258" s="139"/>
      <c r="BI1258" s="139"/>
      <c r="BJ1258" s="139"/>
      <c r="BK1258" s="139"/>
      <c r="BL1258" s="139"/>
      <c r="BM1258" s="139"/>
      <c r="BN1258" s="139"/>
      <c r="BO1258" s="139"/>
      <c r="BP1258" s="139"/>
      <c r="BQ1258" s="139"/>
      <c r="BR1258" s="139"/>
      <c r="BS1258" s="139"/>
      <c r="BT1258" s="139"/>
      <c r="BU1258" s="139"/>
      <c r="BV1258" s="139"/>
      <c r="BW1258" s="139"/>
      <c r="BX1258" s="139"/>
      <c r="BY1258" s="139"/>
      <c r="BZ1258" s="139"/>
      <c r="CA1258" s="139"/>
      <c r="CB1258" s="139"/>
      <c r="CC1258" s="139"/>
      <c r="CD1258" s="139"/>
    </row>
    <row r="1259" spans="2:82" s="143" customFormat="1" x14ac:dyDescent="0.2">
      <c r="B1259" s="139"/>
      <c r="C1259" s="139"/>
      <c r="D1259" s="139"/>
      <c r="E1259" s="139"/>
      <c r="F1259" s="139"/>
      <c r="G1259" s="139"/>
      <c r="H1259" s="139"/>
      <c r="I1259" s="139"/>
      <c r="J1259" s="139"/>
      <c r="K1259" s="139"/>
      <c r="L1259" s="139"/>
      <c r="M1259" s="139"/>
      <c r="N1259" s="139"/>
      <c r="O1259" s="139"/>
      <c r="P1259" s="139"/>
      <c r="Q1259" s="139"/>
      <c r="R1259" s="139"/>
      <c r="S1259" s="139"/>
      <c r="T1259" s="139"/>
      <c r="U1259" s="139"/>
      <c r="V1259" s="139"/>
      <c r="W1259" s="139"/>
      <c r="X1259" s="139"/>
      <c r="Y1259" s="139"/>
      <c r="Z1259" s="139"/>
      <c r="AA1259" s="139"/>
      <c r="AB1259" s="139"/>
      <c r="AC1259" s="139"/>
      <c r="AD1259" s="139"/>
      <c r="AE1259" s="139"/>
      <c r="AF1259" s="139"/>
      <c r="AG1259" s="139"/>
      <c r="AH1259" s="139"/>
      <c r="AI1259" s="139"/>
      <c r="AJ1259" s="139"/>
      <c r="AK1259" s="139"/>
      <c r="AL1259" s="139"/>
      <c r="AM1259" s="139"/>
      <c r="AN1259" s="139"/>
      <c r="AO1259" s="139"/>
      <c r="AP1259" s="139"/>
      <c r="AQ1259" s="139"/>
      <c r="AR1259" s="139"/>
      <c r="AS1259" s="139"/>
      <c r="AT1259" s="139"/>
      <c r="AU1259" s="139"/>
      <c r="AV1259" s="139"/>
      <c r="AW1259" s="139"/>
      <c r="AX1259" s="139"/>
      <c r="AY1259" s="139"/>
      <c r="AZ1259" s="139"/>
      <c r="BA1259" s="139"/>
      <c r="BB1259" s="139"/>
      <c r="BC1259" s="139"/>
      <c r="BD1259" s="139"/>
      <c r="BE1259" s="139"/>
      <c r="BF1259" s="139"/>
      <c r="BG1259" s="139"/>
      <c r="BH1259" s="139"/>
      <c r="BI1259" s="139"/>
      <c r="BJ1259" s="139"/>
      <c r="BK1259" s="139"/>
      <c r="BL1259" s="139"/>
      <c r="BM1259" s="139"/>
      <c r="BN1259" s="139"/>
      <c r="BO1259" s="139"/>
      <c r="BP1259" s="139"/>
      <c r="BQ1259" s="139"/>
      <c r="BR1259" s="139"/>
      <c r="BS1259" s="139"/>
      <c r="BT1259" s="139"/>
      <c r="BU1259" s="139"/>
      <c r="BV1259" s="139"/>
      <c r="BW1259" s="139"/>
      <c r="BX1259" s="139"/>
      <c r="BY1259" s="139"/>
      <c r="BZ1259" s="139"/>
      <c r="CA1259" s="139"/>
      <c r="CB1259" s="139"/>
      <c r="CC1259" s="139"/>
      <c r="CD1259" s="139"/>
    </row>
    <row r="1260" spans="2:82" s="143" customFormat="1" x14ac:dyDescent="0.2">
      <c r="B1260" s="139"/>
      <c r="C1260" s="139"/>
      <c r="D1260" s="139"/>
      <c r="E1260" s="139"/>
      <c r="F1260" s="139"/>
      <c r="G1260" s="139"/>
      <c r="H1260" s="139"/>
      <c r="I1260" s="139"/>
      <c r="J1260" s="139"/>
      <c r="K1260" s="139"/>
      <c r="L1260" s="139"/>
      <c r="M1260" s="139"/>
      <c r="N1260" s="139"/>
      <c r="O1260" s="139"/>
      <c r="P1260" s="139"/>
      <c r="Q1260" s="139"/>
      <c r="R1260" s="139"/>
      <c r="S1260" s="139"/>
      <c r="T1260" s="139"/>
      <c r="U1260" s="139"/>
      <c r="V1260" s="139"/>
      <c r="W1260" s="139"/>
      <c r="X1260" s="139"/>
      <c r="Y1260" s="139"/>
      <c r="Z1260" s="139"/>
      <c r="AA1260" s="139"/>
      <c r="AB1260" s="139"/>
      <c r="AC1260" s="139"/>
      <c r="AD1260" s="139"/>
      <c r="AE1260" s="139"/>
      <c r="AF1260" s="139"/>
      <c r="AG1260" s="139"/>
      <c r="AH1260" s="139"/>
      <c r="AI1260" s="139"/>
      <c r="AJ1260" s="139"/>
      <c r="AK1260" s="139"/>
      <c r="AL1260" s="139"/>
      <c r="AM1260" s="139"/>
      <c r="AN1260" s="139"/>
      <c r="AO1260" s="139"/>
      <c r="AP1260" s="139"/>
      <c r="AQ1260" s="139"/>
      <c r="AR1260" s="139"/>
      <c r="AS1260" s="139"/>
      <c r="AT1260" s="139"/>
      <c r="AU1260" s="139"/>
      <c r="AV1260" s="139"/>
      <c r="AW1260" s="139"/>
      <c r="AX1260" s="139"/>
      <c r="AY1260" s="139"/>
      <c r="AZ1260" s="139"/>
      <c r="BA1260" s="139"/>
      <c r="BB1260" s="139"/>
      <c r="BC1260" s="139"/>
      <c r="BD1260" s="139"/>
      <c r="BE1260" s="139"/>
      <c r="BF1260" s="139"/>
      <c r="BG1260" s="139"/>
      <c r="BH1260" s="139"/>
      <c r="BI1260" s="139"/>
      <c r="BJ1260" s="139"/>
      <c r="BK1260" s="139"/>
      <c r="BL1260" s="139"/>
      <c r="BM1260" s="139"/>
      <c r="BN1260" s="139"/>
      <c r="BO1260" s="139"/>
      <c r="BP1260" s="139"/>
      <c r="BQ1260" s="139"/>
      <c r="BR1260" s="139"/>
      <c r="BS1260" s="139"/>
      <c r="BT1260" s="139"/>
      <c r="BU1260" s="139"/>
      <c r="BV1260" s="139"/>
      <c r="BW1260" s="139"/>
      <c r="BX1260" s="139"/>
      <c r="BY1260" s="139"/>
      <c r="BZ1260" s="139"/>
      <c r="CA1260" s="139"/>
      <c r="CB1260" s="139"/>
      <c r="CC1260" s="139"/>
      <c r="CD1260" s="139"/>
    </row>
    <row r="1261" spans="2:82" s="143" customFormat="1" x14ac:dyDescent="0.2">
      <c r="B1261" s="139"/>
      <c r="C1261" s="139"/>
      <c r="D1261" s="139"/>
      <c r="E1261" s="139"/>
      <c r="F1261" s="139"/>
      <c r="G1261" s="139"/>
      <c r="H1261" s="139"/>
      <c r="I1261" s="139"/>
      <c r="J1261" s="139"/>
      <c r="K1261" s="139"/>
      <c r="L1261" s="139"/>
      <c r="M1261" s="139"/>
      <c r="N1261" s="139"/>
      <c r="O1261" s="139"/>
      <c r="P1261" s="139"/>
      <c r="Q1261" s="139"/>
      <c r="R1261" s="139"/>
      <c r="S1261" s="139"/>
      <c r="T1261" s="139"/>
      <c r="U1261" s="139"/>
      <c r="V1261" s="139"/>
      <c r="W1261" s="139"/>
      <c r="X1261" s="139"/>
      <c r="Y1261" s="139"/>
      <c r="Z1261" s="139"/>
      <c r="AA1261" s="139"/>
      <c r="AB1261" s="139"/>
      <c r="AC1261" s="139"/>
      <c r="AD1261" s="139"/>
      <c r="AE1261" s="139"/>
      <c r="AF1261" s="139"/>
      <c r="AG1261" s="139"/>
      <c r="AH1261" s="139"/>
      <c r="AI1261" s="139"/>
      <c r="AJ1261" s="139"/>
      <c r="AK1261" s="139"/>
      <c r="AL1261" s="139"/>
      <c r="AM1261" s="139"/>
      <c r="AN1261" s="139"/>
      <c r="AO1261" s="139"/>
      <c r="AP1261" s="139"/>
      <c r="AQ1261" s="139"/>
      <c r="AR1261" s="139"/>
      <c r="AS1261" s="139"/>
      <c r="AT1261" s="139"/>
      <c r="AU1261" s="139"/>
      <c r="AV1261" s="139"/>
      <c r="AW1261" s="139"/>
      <c r="AX1261" s="139"/>
      <c r="AY1261" s="139"/>
      <c r="AZ1261" s="139"/>
      <c r="BA1261" s="139"/>
      <c r="BB1261" s="139"/>
      <c r="BC1261" s="139"/>
      <c r="BD1261" s="139"/>
      <c r="BE1261" s="139"/>
      <c r="BF1261" s="139"/>
      <c r="BG1261" s="139"/>
      <c r="BH1261" s="139"/>
      <c r="BI1261" s="139"/>
      <c r="BJ1261" s="139"/>
      <c r="BK1261" s="139"/>
      <c r="BL1261" s="139"/>
      <c r="BM1261" s="139"/>
      <c r="BN1261" s="139"/>
      <c r="BO1261" s="139"/>
      <c r="BP1261" s="139"/>
      <c r="BQ1261" s="139"/>
      <c r="BR1261" s="139"/>
      <c r="BS1261" s="139"/>
      <c r="BT1261" s="139"/>
      <c r="BU1261" s="139"/>
      <c r="BV1261" s="139"/>
      <c r="BW1261" s="139"/>
      <c r="BX1261" s="139"/>
      <c r="BY1261" s="139"/>
      <c r="BZ1261" s="139"/>
      <c r="CA1261" s="139"/>
      <c r="CB1261" s="139"/>
      <c r="CC1261" s="139"/>
      <c r="CD1261" s="139"/>
    </row>
    <row r="1262" spans="2:82" s="143" customFormat="1" x14ac:dyDescent="0.2">
      <c r="B1262" s="139"/>
      <c r="C1262" s="139"/>
      <c r="D1262" s="139"/>
      <c r="E1262" s="139"/>
      <c r="F1262" s="139"/>
      <c r="G1262" s="139"/>
      <c r="H1262" s="139"/>
      <c r="I1262" s="139"/>
      <c r="J1262" s="139"/>
      <c r="K1262" s="139"/>
      <c r="L1262" s="139"/>
      <c r="M1262" s="139"/>
      <c r="N1262" s="139"/>
      <c r="O1262" s="139"/>
      <c r="P1262" s="139"/>
      <c r="Q1262" s="139"/>
      <c r="R1262" s="139"/>
      <c r="S1262" s="139"/>
      <c r="T1262" s="139"/>
      <c r="U1262" s="139"/>
      <c r="V1262" s="139"/>
      <c r="W1262" s="139"/>
      <c r="X1262" s="139"/>
      <c r="Y1262" s="139"/>
      <c r="Z1262" s="139"/>
      <c r="AA1262" s="139"/>
      <c r="AB1262" s="139"/>
      <c r="AC1262" s="139"/>
      <c r="AD1262" s="139"/>
      <c r="AE1262" s="139"/>
      <c r="AF1262" s="139"/>
      <c r="AG1262" s="139"/>
      <c r="AH1262" s="139"/>
      <c r="AI1262" s="139"/>
      <c r="AJ1262" s="139"/>
      <c r="AK1262" s="139"/>
      <c r="AL1262" s="139"/>
      <c r="AM1262" s="139"/>
      <c r="AN1262" s="139"/>
      <c r="AO1262" s="139"/>
      <c r="AP1262" s="139"/>
      <c r="AQ1262" s="139"/>
      <c r="AR1262" s="139"/>
      <c r="AS1262" s="139"/>
      <c r="AT1262" s="139"/>
      <c r="AU1262" s="139"/>
      <c r="AV1262" s="139"/>
      <c r="AW1262" s="139"/>
      <c r="AX1262" s="139"/>
      <c r="AY1262" s="139"/>
      <c r="AZ1262" s="139"/>
      <c r="BA1262" s="139"/>
      <c r="BB1262" s="139"/>
      <c r="BC1262" s="139"/>
      <c r="BD1262" s="139"/>
      <c r="BE1262" s="139"/>
      <c r="BF1262" s="139"/>
      <c r="BG1262" s="139"/>
      <c r="BH1262" s="139"/>
      <c r="BI1262" s="139"/>
      <c r="BJ1262" s="139"/>
      <c r="BK1262" s="139"/>
      <c r="BL1262" s="139"/>
      <c r="BM1262" s="139"/>
      <c r="BN1262" s="139"/>
      <c r="BO1262" s="139"/>
      <c r="BP1262" s="139"/>
      <c r="BQ1262" s="139"/>
      <c r="BR1262" s="139"/>
      <c r="BS1262" s="139"/>
      <c r="BT1262" s="139"/>
      <c r="BU1262" s="139"/>
      <c r="BV1262" s="139"/>
      <c r="BW1262" s="139"/>
      <c r="BX1262" s="139"/>
      <c r="BY1262" s="139"/>
      <c r="BZ1262" s="139"/>
      <c r="CA1262" s="139"/>
      <c r="CB1262" s="139"/>
      <c r="CC1262" s="139"/>
      <c r="CD1262" s="139"/>
    </row>
    <row r="1263" spans="2:82" s="143" customFormat="1" x14ac:dyDescent="0.2">
      <c r="B1263" s="139"/>
      <c r="C1263" s="139"/>
      <c r="D1263" s="139"/>
      <c r="E1263" s="139"/>
      <c r="F1263" s="139"/>
      <c r="G1263" s="139"/>
      <c r="H1263" s="139"/>
      <c r="I1263" s="139"/>
      <c r="J1263" s="139"/>
      <c r="K1263" s="139"/>
      <c r="L1263" s="139"/>
      <c r="M1263" s="139"/>
      <c r="N1263" s="139"/>
      <c r="O1263" s="139"/>
      <c r="P1263" s="139"/>
      <c r="Q1263" s="139"/>
      <c r="R1263" s="139"/>
      <c r="S1263" s="139"/>
      <c r="T1263" s="139"/>
      <c r="U1263" s="139"/>
      <c r="V1263" s="139"/>
      <c r="W1263" s="139"/>
      <c r="X1263" s="139"/>
      <c r="Y1263" s="139"/>
      <c r="Z1263" s="139"/>
      <c r="AA1263" s="139"/>
      <c r="AB1263" s="139"/>
      <c r="AC1263" s="139"/>
      <c r="AD1263" s="139"/>
      <c r="AE1263" s="139"/>
      <c r="AF1263" s="139"/>
      <c r="AG1263" s="139"/>
      <c r="AH1263" s="139"/>
      <c r="AI1263" s="139"/>
      <c r="AJ1263" s="139"/>
      <c r="AK1263" s="139"/>
      <c r="AL1263" s="139"/>
      <c r="AM1263" s="139"/>
      <c r="AN1263" s="139"/>
      <c r="AO1263" s="139"/>
      <c r="AP1263" s="139"/>
      <c r="AQ1263" s="139"/>
      <c r="AR1263" s="139"/>
      <c r="AS1263" s="139"/>
      <c r="AT1263" s="139"/>
      <c r="AU1263" s="139"/>
      <c r="AV1263" s="139"/>
      <c r="AW1263" s="139"/>
      <c r="AX1263" s="139"/>
      <c r="AY1263" s="139"/>
      <c r="AZ1263" s="139"/>
      <c r="BA1263" s="139"/>
      <c r="BB1263" s="139"/>
      <c r="BC1263" s="139"/>
      <c r="BD1263" s="139"/>
      <c r="BE1263" s="139"/>
      <c r="BF1263" s="139"/>
      <c r="BG1263" s="139"/>
      <c r="BH1263" s="139"/>
      <c r="BI1263" s="139"/>
      <c r="BJ1263" s="139"/>
      <c r="BK1263" s="139"/>
      <c r="BL1263" s="139"/>
      <c r="BM1263" s="139"/>
      <c r="BN1263" s="139"/>
      <c r="BO1263" s="139"/>
      <c r="BP1263" s="139"/>
      <c r="BQ1263" s="139"/>
      <c r="BR1263" s="139"/>
      <c r="BS1263" s="139"/>
      <c r="BT1263" s="139"/>
      <c r="BU1263" s="139"/>
      <c r="BV1263" s="139"/>
      <c r="BW1263" s="139"/>
      <c r="BX1263" s="139"/>
      <c r="BY1263" s="139"/>
      <c r="BZ1263" s="139"/>
      <c r="CA1263" s="139"/>
      <c r="CB1263" s="139"/>
      <c r="CC1263" s="139"/>
      <c r="CD1263" s="139"/>
    </row>
    <row r="1264" spans="2:82" s="143" customFormat="1" x14ac:dyDescent="0.2">
      <c r="B1264" s="139"/>
      <c r="C1264" s="139"/>
      <c r="D1264" s="139"/>
      <c r="E1264" s="139"/>
      <c r="F1264" s="139"/>
      <c r="G1264" s="139"/>
      <c r="H1264" s="139"/>
      <c r="I1264" s="139"/>
      <c r="J1264" s="139"/>
      <c r="K1264" s="139"/>
      <c r="L1264" s="139"/>
      <c r="M1264" s="139"/>
      <c r="N1264" s="139"/>
      <c r="O1264" s="139"/>
      <c r="P1264" s="139"/>
      <c r="Q1264" s="139"/>
      <c r="R1264" s="139"/>
      <c r="S1264" s="139"/>
      <c r="T1264" s="139"/>
      <c r="U1264" s="139"/>
      <c r="V1264" s="139"/>
      <c r="W1264" s="139"/>
      <c r="X1264" s="139"/>
      <c r="Y1264" s="139"/>
      <c r="Z1264" s="139"/>
      <c r="AA1264" s="139"/>
      <c r="AB1264" s="139"/>
      <c r="AC1264" s="139"/>
      <c r="AD1264" s="139"/>
      <c r="AE1264" s="139"/>
      <c r="AF1264" s="139"/>
      <c r="AG1264" s="139"/>
      <c r="AH1264" s="139"/>
      <c r="AI1264" s="139"/>
      <c r="AJ1264" s="139"/>
      <c r="AK1264" s="139"/>
      <c r="AL1264" s="139"/>
      <c r="AM1264" s="139"/>
      <c r="AN1264" s="139"/>
      <c r="AO1264" s="139"/>
      <c r="AP1264" s="139"/>
      <c r="AQ1264" s="139"/>
      <c r="AR1264" s="139"/>
      <c r="AS1264" s="139"/>
      <c r="AT1264" s="139"/>
      <c r="AU1264" s="139"/>
      <c r="AV1264" s="139"/>
      <c r="AW1264" s="139"/>
      <c r="AX1264" s="139"/>
      <c r="AY1264" s="139"/>
      <c r="AZ1264" s="139"/>
      <c r="BA1264" s="139"/>
      <c r="BB1264" s="139"/>
      <c r="BC1264" s="139"/>
      <c r="BD1264" s="139"/>
      <c r="BE1264" s="139"/>
      <c r="BF1264" s="139"/>
      <c r="BG1264" s="139"/>
      <c r="BH1264" s="139"/>
      <c r="BI1264" s="139"/>
      <c r="BJ1264" s="139"/>
      <c r="BK1264" s="139"/>
      <c r="BL1264" s="139"/>
      <c r="BM1264" s="139"/>
      <c r="BN1264" s="139"/>
      <c r="BO1264" s="139"/>
      <c r="BP1264" s="139"/>
      <c r="BQ1264" s="139"/>
      <c r="BR1264" s="139"/>
      <c r="BS1264" s="139"/>
      <c r="BT1264" s="139"/>
      <c r="BU1264" s="139"/>
      <c r="BV1264" s="139"/>
      <c r="BW1264" s="139"/>
      <c r="BX1264" s="139"/>
      <c r="BY1264" s="139"/>
      <c r="BZ1264" s="139"/>
      <c r="CA1264" s="139"/>
      <c r="CB1264" s="139"/>
      <c r="CC1264" s="139"/>
      <c r="CD1264" s="139"/>
    </row>
    <row r="1265" spans="2:82" s="143" customFormat="1" x14ac:dyDescent="0.2">
      <c r="B1265" s="139"/>
      <c r="C1265" s="139"/>
      <c r="D1265" s="139"/>
      <c r="E1265" s="139"/>
      <c r="F1265" s="139"/>
      <c r="G1265" s="139"/>
      <c r="H1265" s="139"/>
      <c r="I1265" s="139"/>
      <c r="J1265" s="139"/>
      <c r="K1265" s="139"/>
      <c r="L1265" s="139"/>
      <c r="M1265" s="139"/>
      <c r="N1265" s="139"/>
      <c r="O1265" s="139"/>
      <c r="P1265" s="139"/>
      <c r="Q1265" s="139"/>
      <c r="R1265" s="139"/>
      <c r="S1265" s="139"/>
      <c r="T1265" s="139"/>
      <c r="U1265" s="139"/>
      <c r="V1265" s="139"/>
      <c r="W1265" s="139"/>
      <c r="X1265" s="139"/>
      <c r="Y1265" s="139"/>
      <c r="Z1265" s="139"/>
      <c r="AA1265" s="139"/>
      <c r="AB1265" s="139"/>
      <c r="AC1265" s="139"/>
      <c r="AD1265" s="139"/>
      <c r="AE1265" s="139"/>
      <c r="AF1265" s="139"/>
      <c r="AG1265" s="139"/>
      <c r="AH1265" s="139"/>
      <c r="AI1265" s="139"/>
      <c r="AJ1265" s="139"/>
      <c r="AK1265" s="139"/>
      <c r="AL1265" s="139"/>
      <c r="AM1265" s="139"/>
      <c r="AN1265" s="139"/>
      <c r="AO1265" s="139"/>
      <c r="AP1265" s="139"/>
      <c r="AQ1265" s="139"/>
      <c r="AR1265" s="139"/>
      <c r="AS1265" s="139"/>
      <c r="AT1265" s="139"/>
      <c r="AU1265" s="139"/>
      <c r="AV1265" s="139"/>
      <c r="AW1265" s="139"/>
      <c r="AX1265" s="139"/>
      <c r="AY1265" s="139"/>
      <c r="AZ1265" s="139"/>
      <c r="BA1265" s="139"/>
      <c r="BB1265" s="139"/>
      <c r="BC1265" s="139"/>
      <c r="BD1265" s="139"/>
      <c r="BE1265" s="139"/>
      <c r="BF1265" s="139"/>
      <c r="BG1265" s="139"/>
      <c r="BH1265" s="139"/>
      <c r="BI1265" s="139"/>
      <c r="BJ1265" s="139"/>
      <c r="BK1265" s="139"/>
      <c r="BL1265" s="139"/>
      <c r="BM1265" s="139"/>
      <c r="BN1265" s="139"/>
      <c r="BO1265" s="139"/>
      <c r="BP1265" s="139"/>
      <c r="BQ1265" s="139"/>
      <c r="BR1265" s="139"/>
      <c r="BS1265" s="139"/>
      <c r="BT1265" s="139"/>
      <c r="BU1265" s="139"/>
      <c r="BV1265" s="139"/>
      <c r="BW1265" s="139"/>
      <c r="BX1265" s="139"/>
      <c r="BY1265" s="139"/>
      <c r="BZ1265" s="139"/>
      <c r="CA1265" s="139"/>
      <c r="CB1265" s="139"/>
      <c r="CC1265" s="139"/>
      <c r="CD1265" s="139"/>
    </row>
    <row r="1266" spans="2:82" s="143" customFormat="1" x14ac:dyDescent="0.2">
      <c r="B1266" s="139"/>
      <c r="C1266" s="139"/>
      <c r="D1266" s="139"/>
      <c r="E1266" s="139"/>
      <c r="F1266" s="139"/>
      <c r="G1266" s="139"/>
      <c r="H1266" s="139"/>
      <c r="I1266" s="139"/>
      <c r="J1266" s="139"/>
      <c r="K1266" s="139"/>
      <c r="L1266" s="139"/>
      <c r="M1266" s="139"/>
      <c r="N1266" s="139"/>
      <c r="O1266" s="139"/>
      <c r="P1266" s="139"/>
      <c r="Q1266" s="139"/>
      <c r="R1266" s="139"/>
      <c r="S1266" s="139"/>
      <c r="T1266" s="139"/>
      <c r="U1266" s="139"/>
      <c r="V1266" s="139"/>
      <c r="W1266" s="139"/>
      <c r="X1266" s="139"/>
      <c r="Y1266" s="139"/>
      <c r="Z1266" s="139"/>
      <c r="AA1266" s="139"/>
      <c r="AB1266" s="139"/>
      <c r="AC1266" s="139"/>
      <c r="AD1266" s="139"/>
      <c r="AE1266" s="139"/>
      <c r="AF1266" s="139"/>
      <c r="AG1266" s="139"/>
      <c r="AH1266" s="139"/>
      <c r="AI1266" s="139"/>
      <c r="AJ1266" s="139"/>
      <c r="AK1266" s="139"/>
      <c r="AL1266" s="139"/>
      <c r="AM1266" s="139"/>
      <c r="AN1266" s="139"/>
      <c r="AO1266" s="139"/>
      <c r="AP1266" s="139"/>
      <c r="AQ1266" s="139"/>
      <c r="AR1266" s="139"/>
      <c r="AS1266" s="139"/>
      <c r="AT1266" s="139"/>
      <c r="AU1266" s="139"/>
      <c r="AV1266" s="139"/>
      <c r="AW1266" s="139"/>
      <c r="AX1266" s="139"/>
      <c r="AY1266" s="139"/>
      <c r="AZ1266" s="139"/>
      <c r="BA1266" s="139"/>
      <c r="BB1266" s="139"/>
      <c r="BC1266" s="139"/>
      <c r="BD1266" s="139"/>
      <c r="BE1266" s="139"/>
      <c r="BF1266" s="139"/>
      <c r="BG1266" s="139"/>
      <c r="BH1266" s="139"/>
      <c r="BI1266" s="139"/>
      <c r="BJ1266" s="139"/>
      <c r="BK1266" s="139"/>
      <c r="BL1266" s="139"/>
      <c r="BM1266" s="139"/>
      <c r="BN1266" s="139"/>
      <c r="BO1266" s="139"/>
      <c r="BP1266" s="139"/>
      <c r="BQ1266" s="139"/>
      <c r="BR1266" s="139"/>
      <c r="BS1266" s="139"/>
      <c r="BT1266" s="139"/>
      <c r="BU1266" s="139"/>
      <c r="BV1266" s="139"/>
      <c r="BW1266" s="139"/>
      <c r="BX1266" s="139"/>
      <c r="BY1266" s="139"/>
      <c r="BZ1266" s="139"/>
      <c r="CA1266" s="139"/>
      <c r="CB1266" s="139"/>
      <c r="CC1266" s="139"/>
      <c r="CD1266" s="139"/>
    </row>
    <row r="1267" spans="2:82" s="143" customFormat="1" x14ac:dyDescent="0.2">
      <c r="B1267" s="139"/>
      <c r="C1267" s="139"/>
      <c r="D1267" s="139"/>
      <c r="E1267" s="139"/>
      <c r="F1267" s="139"/>
      <c r="G1267" s="139"/>
      <c r="H1267" s="139"/>
      <c r="I1267" s="139"/>
      <c r="J1267" s="139"/>
      <c r="K1267" s="139"/>
      <c r="L1267" s="139"/>
      <c r="M1267" s="139"/>
      <c r="N1267" s="139"/>
      <c r="O1267" s="139"/>
      <c r="P1267" s="139"/>
      <c r="Q1267" s="139"/>
      <c r="R1267" s="139"/>
      <c r="S1267" s="139"/>
      <c r="T1267" s="139"/>
      <c r="U1267" s="139"/>
      <c r="V1267" s="139"/>
      <c r="W1267" s="139"/>
      <c r="X1267" s="139"/>
      <c r="Y1267" s="139"/>
      <c r="Z1267" s="139"/>
      <c r="AA1267" s="139"/>
      <c r="AB1267" s="139"/>
      <c r="AC1267" s="139"/>
      <c r="AD1267" s="139"/>
      <c r="AE1267" s="139"/>
      <c r="AF1267" s="139"/>
      <c r="AG1267" s="139"/>
      <c r="AH1267" s="139"/>
      <c r="AI1267" s="139"/>
      <c r="AJ1267" s="139"/>
      <c r="AK1267" s="139"/>
      <c r="AL1267" s="139"/>
      <c r="AM1267" s="139"/>
      <c r="AN1267" s="139"/>
      <c r="AO1267" s="139"/>
      <c r="AP1267" s="139"/>
      <c r="AQ1267" s="139"/>
      <c r="AR1267" s="139"/>
      <c r="AS1267" s="139"/>
      <c r="AT1267" s="139"/>
      <c r="AU1267" s="139"/>
      <c r="AV1267" s="139"/>
      <c r="AW1267" s="139"/>
      <c r="AX1267" s="139"/>
      <c r="AY1267" s="139"/>
      <c r="AZ1267" s="139"/>
      <c r="BA1267" s="139"/>
      <c r="BB1267" s="139"/>
      <c r="BC1267" s="139"/>
      <c r="BD1267" s="139"/>
      <c r="BE1267" s="139"/>
      <c r="BF1267" s="139"/>
      <c r="BG1267" s="139"/>
      <c r="BH1267" s="139"/>
      <c r="BI1267" s="139"/>
      <c r="BJ1267" s="139"/>
      <c r="BK1267" s="139"/>
      <c r="BL1267" s="139"/>
      <c r="BM1267" s="139"/>
      <c r="BN1267" s="139"/>
      <c r="BO1267" s="139"/>
      <c r="BP1267" s="139"/>
      <c r="BQ1267" s="139"/>
      <c r="BR1267" s="139"/>
      <c r="BS1267" s="139"/>
      <c r="BT1267" s="139"/>
      <c r="BU1267" s="139"/>
      <c r="BV1267" s="139"/>
      <c r="BW1267" s="139"/>
      <c r="BX1267" s="139"/>
      <c r="BY1267" s="139"/>
      <c r="BZ1267" s="139"/>
      <c r="CA1267" s="139"/>
      <c r="CB1267" s="139"/>
      <c r="CC1267" s="139"/>
      <c r="CD1267" s="139"/>
    </row>
    <row r="1268" spans="2:82" s="143" customFormat="1" x14ac:dyDescent="0.2">
      <c r="B1268" s="139"/>
      <c r="C1268" s="139"/>
      <c r="D1268" s="139"/>
      <c r="E1268" s="139"/>
      <c r="F1268" s="139"/>
      <c r="G1268" s="139"/>
      <c r="H1268" s="139"/>
      <c r="I1268" s="139"/>
      <c r="J1268" s="139"/>
      <c r="K1268" s="139"/>
      <c r="L1268" s="139"/>
      <c r="M1268" s="139"/>
      <c r="N1268" s="139"/>
      <c r="O1268" s="139"/>
      <c r="P1268" s="139"/>
      <c r="Q1268" s="139"/>
      <c r="R1268" s="139"/>
      <c r="S1268" s="139"/>
      <c r="T1268" s="139"/>
      <c r="U1268" s="139"/>
      <c r="V1268" s="139"/>
      <c r="W1268" s="139"/>
      <c r="X1268" s="139"/>
      <c r="Y1268" s="139"/>
      <c r="Z1268" s="139"/>
      <c r="AA1268" s="139"/>
      <c r="AB1268" s="139"/>
      <c r="AC1268" s="139"/>
      <c r="AD1268" s="139"/>
      <c r="AE1268" s="139"/>
      <c r="AF1268" s="139"/>
      <c r="AG1268" s="139"/>
      <c r="AH1268" s="139"/>
      <c r="AI1268" s="139"/>
      <c r="AJ1268" s="139"/>
      <c r="AK1268" s="139"/>
      <c r="AL1268" s="139"/>
      <c r="AM1268" s="139"/>
      <c r="AN1268" s="139"/>
      <c r="AO1268" s="139"/>
      <c r="AP1268" s="139"/>
      <c r="AQ1268" s="139"/>
      <c r="AR1268" s="139"/>
      <c r="AS1268" s="139"/>
      <c r="AT1268" s="139"/>
      <c r="AU1268" s="139"/>
      <c r="AV1268" s="139"/>
      <c r="AW1268" s="139"/>
      <c r="AX1268" s="139"/>
      <c r="AY1268" s="139"/>
      <c r="AZ1268" s="139"/>
      <c r="BA1268" s="139"/>
      <c r="BB1268" s="139"/>
      <c r="BC1268" s="139"/>
      <c r="BD1268" s="139"/>
      <c r="BE1268" s="139"/>
      <c r="BF1268" s="139"/>
      <c r="BG1268" s="139"/>
      <c r="BH1268" s="139"/>
      <c r="BI1268" s="139"/>
      <c r="BJ1268" s="139"/>
      <c r="BK1268" s="139"/>
      <c r="BL1268" s="139"/>
      <c r="BM1268" s="139"/>
      <c r="BN1268" s="139"/>
      <c r="BO1268" s="139"/>
      <c r="BP1268" s="139"/>
      <c r="BQ1268" s="139"/>
      <c r="BR1268" s="139"/>
      <c r="BS1268" s="139"/>
      <c r="BT1268" s="139"/>
      <c r="BU1268" s="139"/>
      <c r="BV1268" s="139"/>
      <c r="BW1268" s="139"/>
      <c r="BX1268" s="139"/>
      <c r="BY1268" s="139"/>
      <c r="BZ1268" s="139"/>
      <c r="CA1268" s="139"/>
      <c r="CB1268" s="139"/>
      <c r="CC1268" s="139"/>
      <c r="CD1268" s="139"/>
    </row>
    <row r="1269" spans="2:82" s="143" customFormat="1" x14ac:dyDescent="0.2">
      <c r="B1269" s="139"/>
      <c r="C1269" s="139"/>
      <c r="D1269" s="139"/>
      <c r="E1269" s="139"/>
      <c r="F1269" s="139"/>
      <c r="G1269" s="139"/>
      <c r="H1269" s="139"/>
      <c r="I1269" s="139"/>
      <c r="J1269" s="139"/>
      <c r="K1269" s="139"/>
      <c r="L1269" s="139"/>
      <c r="M1269" s="139"/>
      <c r="N1269" s="139"/>
      <c r="O1269" s="139"/>
      <c r="P1269" s="139"/>
      <c r="Q1269" s="139"/>
      <c r="R1269" s="139"/>
      <c r="S1269" s="139"/>
      <c r="T1269" s="139"/>
      <c r="U1269" s="139"/>
      <c r="V1269" s="139"/>
      <c r="W1269" s="139"/>
      <c r="X1269" s="139"/>
      <c r="Y1269" s="139"/>
      <c r="Z1269" s="139"/>
      <c r="AA1269" s="139"/>
      <c r="AB1269" s="139"/>
      <c r="AC1269" s="139"/>
      <c r="AD1269" s="139"/>
      <c r="AE1269" s="139"/>
      <c r="AF1269" s="139"/>
      <c r="AG1269" s="139"/>
      <c r="AH1269" s="139"/>
      <c r="AI1269" s="139"/>
      <c r="AJ1269" s="139"/>
      <c r="AK1269" s="139"/>
      <c r="AL1269" s="139"/>
      <c r="AM1269" s="139"/>
      <c r="AN1269" s="139"/>
      <c r="AO1269" s="139"/>
      <c r="AP1269" s="139"/>
      <c r="AQ1269" s="139"/>
      <c r="AR1269" s="139"/>
      <c r="AS1269" s="139"/>
      <c r="AT1269" s="139"/>
      <c r="AU1269" s="139"/>
      <c r="AV1269" s="139"/>
      <c r="AW1269" s="139"/>
      <c r="AX1269" s="139"/>
      <c r="AY1269" s="139"/>
      <c r="AZ1269" s="139"/>
      <c r="BA1269" s="139"/>
      <c r="BB1269" s="139"/>
      <c r="BC1269" s="139"/>
      <c r="BD1269" s="139"/>
      <c r="BE1269" s="139"/>
      <c r="BF1269" s="139"/>
      <c r="BG1269" s="139"/>
      <c r="BH1269" s="139"/>
      <c r="BI1269" s="139"/>
      <c r="BJ1269" s="139"/>
      <c r="BK1269" s="139"/>
      <c r="BL1269" s="139"/>
      <c r="BM1269" s="139"/>
      <c r="BN1269" s="139"/>
      <c r="BO1269" s="139"/>
      <c r="BP1269" s="139"/>
      <c r="BQ1269" s="139"/>
      <c r="BR1269" s="139"/>
      <c r="BS1269" s="139"/>
      <c r="BT1269" s="139"/>
      <c r="BU1269" s="139"/>
      <c r="BV1269" s="139"/>
      <c r="BW1269" s="139"/>
      <c r="BX1269" s="139"/>
      <c r="BY1269" s="139"/>
      <c r="BZ1269" s="139"/>
      <c r="CA1269" s="139"/>
      <c r="CB1269" s="139"/>
      <c r="CC1269" s="139"/>
      <c r="CD1269" s="139"/>
    </row>
    <row r="1270" spans="2:82" s="143" customFormat="1" x14ac:dyDescent="0.2">
      <c r="B1270" s="139"/>
      <c r="C1270" s="139"/>
      <c r="D1270" s="139"/>
      <c r="E1270" s="139"/>
      <c r="F1270" s="139"/>
      <c r="G1270" s="139"/>
      <c r="H1270" s="139"/>
      <c r="I1270" s="139"/>
      <c r="J1270" s="139"/>
      <c r="K1270" s="139"/>
      <c r="L1270" s="139"/>
      <c r="M1270" s="139"/>
      <c r="N1270" s="139"/>
      <c r="O1270" s="139"/>
      <c r="P1270" s="139"/>
      <c r="Q1270" s="139"/>
      <c r="R1270" s="139"/>
      <c r="S1270" s="139"/>
      <c r="T1270" s="139"/>
      <c r="U1270" s="139"/>
      <c r="V1270" s="139"/>
      <c r="W1270" s="139"/>
      <c r="X1270" s="139"/>
      <c r="Y1270" s="139"/>
      <c r="Z1270" s="139"/>
      <c r="AA1270" s="139"/>
      <c r="AB1270" s="139"/>
      <c r="AC1270" s="139"/>
      <c r="AD1270" s="139"/>
      <c r="AE1270" s="139"/>
      <c r="AF1270" s="139"/>
      <c r="AG1270" s="139"/>
      <c r="AH1270" s="139"/>
      <c r="AI1270" s="139"/>
      <c r="AJ1270" s="139"/>
      <c r="AK1270" s="139"/>
      <c r="AL1270" s="139"/>
      <c r="AM1270" s="139"/>
      <c r="AN1270" s="139"/>
      <c r="AO1270" s="139"/>
      <c r="AP1270" s="139"/>
      <c r="AQ1270" s="139"/>
      <c r="AR1270" s="139"/>
      <c r="AS1270" s="139"/>
      <c r="AT1270" s="139"/>
      <c r="AU1270" s="139"/>
      <c r="AV1270" s="139"/>
      <c r="AW1270" s="139"/>
      <c r="AX1270" s="139"/>
      <c r="AY1270" s="139"/>
      <c r="AZ1270" s="139"/>
      <c r="BA1270" s="139"/>
      <c r="BB1270" s="139"/>
      <c r="BC1270" s="139"/>
      <c r="BD1270" s="139"/>
      <c r="BE1270" s="139"/>
      <c r="BF1270" s="139"/>
      <c r="BG1270" s="139"/>
      <c r="BH1270" s="139"/>
      <c r="BI1270" s="139"/>
      <c r="BJ1270" s="139"/>
      <c r="BK1270" s="139"/>
      <c r="BL1270" s="139"/>
      <c r="BM1270" s="139"/>
      <c r="BN1270" s="139"/>
      <c r="BO1270" s="139"/>
      <c r="BP1270" s="139"/>
      <c r="BQ1270" s="139"/>
      <c r="BR1270" s="139"/>
      <c r="BS1270" s="139"/>
      <c r="BT1270" s="139"/>
      <c r="BU1270" s="139"/>
      <c r="BV1270" s="139"/>
      <c r="BW1270" s="139"/>
      <c r="BX1270" s="139"/>
      <c r="BY1270" s="139"/>
      <c r="BZ1270" s="139"/>
      <c r="CA1270" s="139"/>
      <c r="CB1270" s="139"/>
      <c r="CC1270" s="139"/>
      <c r="CD1270" s="139"/>
    </row>
    <row r="1271" spans="2:82" s="143" customFormat="1" x14ac:dyDescent="0.2">
      <c r="B1271" s="139"/>
      <c r="C1271" s="139"/>
      <c r="D1271" s="139"/>
      <c r="E1271" s="139"/>
      <c r="F1271" s="139"/>
      <c r="G1271" s="139"/>
      <c r="H1271" s="139"/>
      <c r="I1271" s="139"/>
      <c r="J1271" s="139"/>
      <c r="K1271" s="139"/>
      <c r="L1271" s="139"/>
      <c r="M1271" s="139"/>
      <c r="N1271" s="139"/>
      <c r="O1271" s="139"/>
      <c r="P1271" s="139"/>
      <c r="Q1271" s="139"/>
      <c r="R1271" s="139"/>
      <c r="S1271" s="139"/>
      <c r="T1271" s="139"/>
      <c r="U1271" s="139"/>
      <c r="V1271" s="139"/>
      <c r="W1271" s="139"/>
      <c r="X1271" s="139"/>
      <c r="Y1271" s="139"/>
      <c r="Z1271" s="139"/>
      <c r="AA1271" s="139"/>
      <c r="AB1271" s="139"/>
      <c r="AC1271" s="139"/>
      <c r="AD1271" s="139"/>
      <c r="AE1271" s="139"/>
      <c r="AF1271" s="139"/>
      <c r="AG1271" s="139"/>
      <c r="AH1271" s="139"/>
      <c r="AI1271" s="139"/>
      <c r="AJ1271" s="139"/>
      <c r="AK1271" s="139"/>
      <c r="AL1271" s="139"/>
      <c r="AM1271" s="139"/>
      <c r="AN1271" s="139"/>
      <c r="AO1271" s="139"/>
      <c r="AP1271" s="139"/>
      <c r="AQ1271" s="139"/>
      <c r="AR1271" s="139"/>
      <c r="AS1271" s="139"/>
      <c r="AT1271" s="139"/>
      <c r="AU1271" s="139"/>
      <c r="AV1271" s="139"/>
      <c r="AW1271" s="139"/>
      <c r="AX1271" s="139"/>
      <c r="AY1271" s="139"/>
      <c r="AZ1271" s="139"/>
      <c r="BA1271" s="139"/>
      <c r="BB1271" s="139"/>
      <c r="BC1271" s="139"/>
      <c r="BD1271" s="139"/>
      <c r="BE1271" s="139"/>
      <c r="BF1271" s="139"/>
      <c r="BG1271" s="139"/>
      <c r="BH1271" s="139"/>
      <c r="BI1271" s="139"/>
      <c r="BJ1271" s="139"/>
      <c r="BK1271" s="139"/>
      <c r="BL1271" s="139"/>
      <c r="BM1271" s="139"/>
      <c r="BN1271" s="139"/>
      <c r="BO1271" s="139"/>
      <c r="BP1271" s="139"/>
      <c r="BQ1271" s="139"/>
      <c r="BR1271" s="139"/>
      <c r="BS1271" s="139"/>
      <c r="BT1271" s="139"/>
      <c r="BU1271" s="139"/>
      <c r="BV1271" s="139"/>
      <c r="BW1271" s="139"/>
      <c r="BX1271" s="139"/>
      <c r="BY1271" s="139"/>
      <c r="BZ1271" s="139"/>
      <c r="CA1271" s="139"/>
      <c r="CB1271" s="139"/>
      <c r="CC1271" s="139"/>
      <c r="CD1271" s="139"/>
    </row>
    <row r="1272" spans="2:82" s="143" customFormat="1" x14ac:dyDescent="0.2">
      <c r="B1272" s="139"/>
      <c r="C1272" s="139"/>
      <c r="D1272" s="139"/>
      <c r="E1272" s="139"/>
      <c r="F1272" s="139"/>
      <c r="G1272" s="139"/>
      <c r="H1272" s="139"/>
      <c r="I1272" s="139"/>
      <c r="J1272" s="139"/>
      <c r="K1272" s="139"/>
      <c r="L1272" s="139"/>
      <c r="M1272" s="139"/>
      <c r="N1272" s="139"/>
      <c r="O1272" s="139"/>
      <c r="P1272" s="139"/>
      <c r="Q1272" s="139"/>
      <c r="R1272" s="139"/>
      <c r="S1272" s="139"/>
      <c r="T1272" s="139"/>
      <c r="U1272" s="139"/>
      <c r="V1272" s="139"/>
      <c r="W1272" s="139"/>
      <c r="X1272" s="139"/>
      <c r="Y1272" s="139"/>
      <c r="Z1272" s="139"/>
      <c r="AA1272" s="139"/>
      <c r="AB1272" s="139"/>
      <c r="AC1272" s="139"/>
      <c r="AD1272" s="139"/>
      <c r="AE1272" s="139"/>
      <c r="AF1272" s="139"/>
      <c r="AG1272" s="139"/>
      <c r="AH1272" s="139"/>
      <c r="AI1272" s="139"/>
      <c r="AJ1272" s="139"/>
      <c r="AK1272" s="139"/>
      <c r="AL1272" s="139"/>
      <c r="AM1272" s="139"/>
      <c r="AN1272" s="139"/>
      <c r="AO1272" s="139"/>
      <c r="AP1272" s="139"/>
      <c r="AQ1272" s="139"/>
      <c r="AR1272" s="139"/>
      <c r="AS1272" s="139"/>
      <c r="AT1272" s="139"/>
      <c r="AU1272" s="139"/>
      <c r="AV1272" s="139"/>
      <c r="AW1272" s="139"/>
      <c r="AX1272" s="139"/>
      <c r="AY1272" s="139"/>
      <c r="AZ1272" s="139"/>
      <c r="BA1272" s="139"/>
      <c r="BB1272" s="139"/>
      <c r="BC1272" s="139"/>
      <c r="BD1272" s="139"/>
      <c r="BE1272" s="139"/>
      <c r="BF1272" s="139"/>
      <c r="BG1272" s="139"/>
      <c r="BH1272" s="139"/>
      <c r="BI1272" s="139"/>
      <c r="BJ1272" s="139"/>
      <c r="BK1272" s="139"/>
      <c r="BL1272" s="139"/>
      <c r="BM1272" s="139"/>
      <c r="BN1272" s="139"/>
      <c r="BO1272" s="139"/>
      <c r="BP1272" s="139"/>
      <c r="BQ1272" s="139"/>
      <c r="BR1272" s="139"/>
      <c r="BS1272" s="139"/>
      <c r="BT1272" s="139"/>
      <c r="BU1272" s="139"/>
      <c r="BV1272" s="139"/>
      <c r="BW1272" s="139"/>
      <c r="BX1272" s="139"/>
      <c r="BY1272" s="139"/>
      <c r="BZ1272" s="139"/>
      <c r="CA1272" s="139"/>
      <c r="CB1272" s="139"/>
      <c r="CC1272" s="139"/>
      <c r="CD1272" s="139"/>
    </row>
    <row r="1273" spans="2:82" s="143" customFormat="1" x14ac:dyDescent="0.2">
      <c r="B1273" s="139"/>
      <c r="C1273" s="139"/>
      <c r="D1273" s="139"/>
      <c r="E1273" s="139"/>
      <c r="F1273" s="139"/>
      <c r="G1273" s="139"/>
      <c r="H1273" s="139"/>
      <c r="I1273" s="139"/>
      <c r="J1273" s="139"/>
      <c r="K1273" s="139"/>
      <c r="L1273" s="139"/>
      <c r="M1273" s="139"/>
      <c r="N1273" s="139"/>
      <c r="O1273" s="139"/>
      <c r="P1273" s="139"/>
      <c r="Q1273" s="139"/>
      <c r="R1273" s="139"/>
      <c r="S1273" s="139"/>
      <c r="T1273" s="139"/>
      <c r="U1273" s="139"/>
      <c r="V1273" s="139"/>
      <c r="W1273" s="139"/>
      <c r="X1273" s="139"/>
      <c r="Y1273" s="139"/>
      <c r="Z1273" s="139"/>
      <c r="AA1273" s="139"/>
      <c r="AB1273" s="139"/>
      <c r="AC1273" s="139"/>
      <c r="AD1273" s="139"/>
      <c r="AE1273" s="139"/>
      <c r="AF1273" s="139"/>
      <c r="AG1273" s="139"/>
      <c r="AH1273" s="139"/>
      <c r="AI1273" s="139"/>
      <c r="AJ1273" s="139"/>
      <c r="AK1273" s="139"/>
      <c r="AL1273" s="139"/>
      <c r="AM1273" s="139"/>
      <c r="AN1273" s="139"/>
      <c r="AO1273" s="139"/>
      <c r="AP1273" s="139"/>
      <c r="AQ1273" s="139"/>
      <c r="AR1273" s="139"/>
      <c r="AS1273" s="139"/>
      <c r="AT1273" s="139"/>
      <c r="AU1273" s="139"/>
      <c r="AV1273" s="139"/>
      <c r="AW1273" s="139"/>
      <c r="AX1273" s="139"/>
      <c r="AY1273" s="139"/>
      <c r="AZ1273" s="139"/>
      <c r="BA1273" s="139"/>
      <c r="BB1273" s="139"/>
      <c r="BC1273" s="139"/>
      <c r="BD1273" s="139"/>
      <c r="BE1273" s="139"/>
      <c r="BF1273" s="139"/>
      <c r="BG1273" s="139"/>
      <c r="BH1273" s="139"/>
      <c r="BI1273" s="139"/>
      <c r="BJ1273" s="139"/>
      <c r="BK1273" s="139"/>
      <c r="BL1273" s="139"/>
      <c r="BM1273" s="139"/>
      <c r="BN1273" s="139"/>
      <c r="BO1273" s="139"/>
      <c r="BP1273" s="139"/>
      <c r="BQ1273" s="139"/>
      <c r="BR1273" s="139"/>
      <c r="BS1273" s="139"/>
      <c r="BT1273" s="139"/>
      <c r="BU1273" s="139"/>
      <c r="BV1273" s="139"/>
      <c r="BW1273" s="139"/>
      <c r="BX1273" s="139"/>
      <c r="BY1273" s="139"/>
      <c r="BZ1273" s="139"/>
      <c r="CA1273" s="139"/>
      <c r="CB1273" s="139"/>
      <c r="CC1273" s="139"/>
      <c r="CD1273" s="139"/>
    </row>
    <row r="1274" spans="2:82" s="143" customFormat="1" x14ac:dyDescent="0.2">
      <c r="B1274" s="139"/>
      <c r="C1274" s="139"/>
      <c r="D1274" s="139"/>
      <c r="E1274" s="139"/>
      <c r="F1274" s="139"/>
      <c r="G1274" s="139"/>
      <c r="H1274" s="139"/>
      <c r="I1274" s="139"/>
      <c r="J1274" s="139"/>
      <c r="K1274" s="139"/>
      <c r="L1274" s="139"/>
      <c r="M1274" s="139"/>
      <c r="N1274" s="139"/>
      <c r="O1274" s="139"/>
      <c r="P1274" s="139"/>
      <c r="Q1274" s="139"/>
      <c r="R1274" s="139"/>
      <c r="S1274" s="139"/>
      <c r="T1274" s="139"/>
      <c r="U1274" s="139"/>
      <c r="V1274" s="139"/>
      <c r="W1274" s="139"/>
      <c r="X1274" s="139"/>
      <c r="Y1274" s="139"/>
      <c r="Z1274" s="139"/>
      <c r="AA1274" s="139"/>
      <c r="AB1274" s="139"/>
      <c r="AC1274" s="139"/>
      <c r="AD1274" s="139"/>
      <c r="AE1274" s="139"/>
      <c r="AF1274" s="139"/>
      <c r="AG1274" s="139"/>
      <c r="AH1274" s="139"/>
      <c r="AI1274" s="139"/>
      <c r="AJ1274" s="139"/>
      <c r="AK1274" s="139"/>
      <c r="AL1274" s="139"/>
      <c r="AM1274" s="139"/>
      <c r="AN1274" s="139"/>
      <c r="AO1274" s="139"/>
      <c r="AP1274" s="139"/>
      <c r="AQ1274" s="139"/>
      <c r="AR1274" s="139"/>
      <c r="AS1274" s="139"/>
      <c r="AT1274" s="139"/>
      <c r="AU1274" s="139"/>
      <c r="AV1274" s="139"/>
      <c r="AW1274" s="139"/>
      <c r="AX1274" s="139"/>
      <c r="AY1274" s="139"/>
      <c r="AZ1274" s="139"/>
      <c r="BA1274" s="139"/>
      <c r="BB1274" s="139"/>
      <c r="BC1274" s="139"/>
      <c r="BD1274" s="139"/>
      <c r="BE1274" s="139"/>
      <c r="BF1274" s="139"/>
      <c r="BG1274" s="139"/>
      <c r="BH1274" s="139"/>
      <c r="BI1274" s="139"/>
      <c r="BJ1274" s="139"/>
      <c r="BK1274" s="139"/>
      <c r="BL1274" s="139"/>
      <c r="BM1274" s="139"/>
      <c r="BN1274" s="139"/>
      <c r="BO1274" s="139"/>
      <c r="BP1274" s="139"/>
      <c r="BQ1274" s="139"/>
      <c r="BR1274" s="139"/>
      <c r="BS1274" s="139"/>
      <c r="BT1274" s="139"/>
      <c r="BU1274" s="139"/>
      <c r="BV1274" s="139"/>
      <c r="BW1274" s="139"/>
      <c r="BX1274" s="139"/>
      <c r="BY1274" s="139"/>
      <c r="BZ1274" s="139"/>
      <c r="CA1274" s="139"/>
      <c r="CB1274" s="139"/>
      <c r="CC1274" s="139"/>
      <c r="CD1274" s="139"/>
    </row>
    <row r="1275" spans="2:82" s="143" customFormat="1" x14ac:dyDescent="0.2">
      <c r="B1275" s="139"/>
      <c r="C1275" s="139"/>
      <c r="D1275" s="139"/>
      <c r="E1275" s="139"/>
      <c r="F1275" s="139"/>
      <c r="G1275" s="139"/>
      <c r="H1275" s="139"/>
      <c r="I1275" s="139"/>
      <c r="J1275" s="139"/>
      <c r="K1275" s="139"/>
      <c r="L1275" s="139"/>
      <c r="M1275" s="139"/>
      <c r="N1275" s="139"/>
      <c r="O1275" s="139"/>
      <c r="P1275" s="139"/>
      <c r="Q1275" s="139"/>
      <c r="R1275" s="139"/>
      <c r="S1275" s="139"/>
      <c r="T1275" s="139"/>
      <c r="U1275" s="139"/>
      <c r="V1275" s="139"/>
      <c r="W1275" s="139"/>
      <c r="X1275" s="139"/>
      <c r="Y1275" s="139"/>
      <c r="Z1275" s="139"/>
      <c r="AA1275" s="139"/>
      <c r="AB1275" s="139"/>
      <c r="AC1275" s="139"/>
      <c r="AD1275" s="139"/>
      <c r="AE1275" s="139"/>
      <c r="AF1275" s="139"/>
      <c r="AG1275" s="139"/>
      <c r="AH1275" s="139"/>
      <c r="AI1275" s="139"/>
      <c r="AJ1275" s="139"/>
      <c r="AK1275" s="139"/>
      <c r="AL1275" s="139"/>
      <c r="AM1275" s="139"/>
      <c r="AN1275" s="139"/>
      <c r="AO1275" s="139"/>
      <c r="AP1275" s="139"/>
      <c r="AQ1275" s="139"/>
      <c r="AR1275" s="139"/>
      <c r="AS1275" s="139"/>
      <c r="AT1275" s="139"/>
      <c r="AU1275" s="139"/>
      <c r="AV1275" s="139"/>
      <c r="AW1275" s="139"/>
      <c r="AX1275" s="139"/>
      <c r="AY1275" s="139"/>
      <c r="AZ1275" s="139"/>
      <c r="BA1275" s="139"/>
      <c r="BB1275" s="139"/>
      <c r="BC1275" s="139"/>
      <c r="BD1275" s="139"/>
      <c r="BE1275" s="139"/>
      <c r="BF1275" s="139"/>
      <c r="BG1275" s="139"/>
      <c r="BH1275" s="139"/>
      <c r="BI1275" s="139"/>
      <c r="BJ1275" s="139"/>
      <c r="BK1275" s="139"/>
      <c r="BL1275" s="139"/>
      <c r="BM1275" s="139"/>
      <c r="BN1275" s="139"/>
      <c r="BO1275" s="139"/>
      <c r="BP1275" s="139"/>
      <c r="BQ1275" s="139"/>
      <c r="BR1275" s="139"/>
      <c r="BS1275" s="139"/>
      <c r="BT1275" s="139"/>
      <c r="BU1275" s="139"/>
      <c r="BV1275" s="139"/>
      <c r="BW1275" s="139"/>
      <c r="BX1275" s="139"/>
      <c r="BY1275" s="139"/>
      <c r="BZ1275" s="139"/>
      <c r="CA1275" s="139"/>
      <c r="CB1275" s="139"/>
      <c r="CC1275" s="139"/>
      <c r="CD1275" s="139"/>
    </row>
    <row r="1276" spans="2:82" s="143" customFormat="1" x14ac:dyDescent="0.2">
      <c r="B1276" s="139"/>
      <c r="C1276" s="139"/>
      <c r="D1276" s="139"/>
      <c r="E1276" s="139"/>
      <c r="F1276" s="139"/>
      <c r="G1276" s="139"/>
      <c r="H1276" s="139"/>
      <c r="I1276" s="139"/>
      <c r="J1276" s="139"/>
      <c r="K1276" s="139"/>
      <c r="L1276" s="139"/>
      <c r="M1276" s="139"/>
      <c r="N1276" s="139"/>
      <c r="O1276" s="139"/>
      <c r="P1276" s="139"/>
      <c r="Q1276" s="139"/>
      <c r="R1276" s="139"/>
      <c r="S1276" s="139"/>
      <c r="T1276" s="139"/>
      <c r="U1276" s="139"/>
      <c r="V1276" s="139"/>
      <c r="W1276" s="139"/>
      <c r="X1276" s="139"/>
      <c r="Y1276" s="139"/>
      <c r="Z1276" s="139"/>
      <c r="AA1276" s="139"/>
      <c r="AB1276" s="139"/>
      <c r="AC1276" s="139"/>
      <c r="AD1276" s="139"/>
      <c r="AE1276" s="139"/>
      <c r="AF1276" s="139"/>
      <c r="AG1276" s="139"/>
      <c r="AH1276" s="139"/>
      <c r="AI1276" s="139"/>
      <c r="AJ1276" s="139"/>
      <c r="AK1276" s="139"/>
      <c r="AL1276" s="139"/>
      <c r="AM1276" s="139"/>
      <c r="AN1276" s="139"/>
      <c r="AO1276" s="139"/>
      <c r="AP1276" s="139"/>
      <c r="AQ1276" s="139"/>
      <c r="AR1276" s="139"/>
      <c r="AS1276" s="139"/>
      <c r="AT1276" s="139"/>
      <c r="AU1276" s="139"/>
      <c r="AV1276" s="139"/>
      <c r="AW1276" s="139"/>
      <c r="AX1276" s="139"/>
      <c r="AY1276" s="139"/>
      <c r="AZ1276" s="139"/>
      <c r="BA1276" s="139"/>
      <c r="BB1276" s="139"/>
      <c r="BC1276" s="139"/>
      <c r="BD1276" s="139"/>
      <c r="BE1276" s="139"/>
      <c r="BF1276" s="139"/>
      <c r="BG1276" s="139"/>
      <c r="BH1276" s="139"/>
      <c r="BI1276" s="139"/>
      <c r="BJ1276" s="139"/>
      <c r="BK1276" s="139"/>
      <c r="BL1276" s="139"/>
      <c r="BM1276" s="139"/>
      <c r="BN1276" s="139"/>
      <c r="BO1276" s="139"/>
      <c r="BP1276" s="139"/>
      <c r="BQ1276" s="139"/>
      <c r="BR1276" s="139"/>
      <c r="BS1276" s="139"/>
      <c r="BT1276" s="139"/>
      <c r="BU1276" s="139"/>
      <c r="BV1276" s="139"/>
      <c r="BW1276" s="139"/>
      <c r="BX1276" s="139"/>
      <c r="BY1276" s="139"/>
      <c r="BZ1276" s="139"/>
      <c r="CA1276" s="139"/>
      <c r="CB1276" s="139"/>
      <c r="CC1276" s="139"/>
      <c r="CD1276" s="139"/>
    </row>
    <row r="1277" spans="2:82" s="143" customFormat="1" x14ac:dyDescent="0.2">
      <c r="B1277" s="139"/>
      <c r="C1277" s="139"/>
      <c r="D1277" s="139"/>
      <c r="E1277" s="139"/>
      <c r="F1277" s="139"/>
      <c r="G1277" s="139"/>
      <c r="H1277" s="139"/>
      <c r="I1277" s="139"/>
      <c r="J1277" s="139"/>
      <c r="K1277" s="139"/>
      <c r="L1277" s="139"/>
      <c r="M1277" s="139"/>
      <c r="N1277" s="139"/>
      <c r="O1277" s="139"/>
      <c r="P1277" s="139"/>
      <c r="Q1277" s="139"/>
      <c r="R1277" s="139"/>
      <c r="S1277" s="139"/>
      <c r="T1277" s="139"/>
      <c r="U1277" s="139"/>
      <c r="V1277" s="139"/>
      <c r="W1277" s="139"/>
      <c r="X1277" s="139"/>
      <c r="Y1277" s="139"/>
      <c r="Z1277" s="139"/>
      <c r="AA1277" s="139"/>
      <c r="AB1277" s="139"/>
      <c r="AC1277" s="139"/>
      <c r="AD1277" s="139"/>
      <c r="AE1277" s="139"/>
      <c r="AF1277" s="139"/>
      <c r="AG1277" s="139"/>
      <c r="AH1277" s="139"/>
      <c r="AI1277" s="139"/>
      <c r="AJ1277" s="139"/>
      <c r="AK1277" s="139"/>
      <c r="AL1277" s="139"/>
      <c r="AM1277" s="139"/>
      <c r="AN1277" s="139"/>
      <c r="AO1277" s="139"/>
      <c r="AP1277" s="139"/>
      <c r="AQ1277" s="139"/>
      <c r="AR1277" s="139"/>
      <c r="AS1277" s="139"/>
      <c r="AT1277" s="139"/>
      <c r="AU1277" s="139"/>
      <c r="AV1277" s="139"/>
      <c r="AW1277" s="139"/>
      <c r="AX1277" s="139"/>
      <c r="AY1277" s="139"/>
      <c r="AZ1277" s="139"/>
      <c r="BA1277" s="139"/>
      <c r="BB1277" s="139"/>
      <c r="BC1277" s="139"/>
      <c r="BD1277" s="139"/>
      <c r="BE1277" s="139"/>
      <c r="BF1277" s="139"/>
      <c r="BG1277" s="139"/>
      <c r="BH1277" s="139"/>
      <c r="BI1277" s="139"/>
      <c r="BJ1277" s="139"/>
      <c r="BK1277" s="139"/>
      <c r="BL1277" s="139"/>
      <c r="BM1277" s="139"/>
      <c r="BN1277" s="139"/>
      <c r="BO1277" s="139"/>
      <c r="BP1277" s="139"/>
      <c r="BQ1277" s="139"/>
      <c r="BR1277" s="139"/>
      <c r="BS1277" s="139"/>
      <c r="BT1277" s="139"/>
      <c r="BU1277" s="139"/>
      <c r="BV1277" s="139"/>
      <c r="BW1277" s="139"/>
      <c r="BX1277" s="139"/>
      <c r="BY1277" s="139"/>
      <c r="BZ1277" s="139"/>
      <c r="CA1277" s="139"/>
      <c r="CB1277" s="139"/>
      <c r="CC1277" s="139"/>
      <c r="CD1277" s="139"/>
    </row>
    <row r="1278" spans="2:82" s="143" customFormat="1" x14ac:dyDescent="0.2">
      <c r="B1278" s="139"/>
      <c r="C1278" s="139"/>
      <c r="D1278" s="139"/>
      <c r="E1278" s="139"/>
      <c r="F1278" s="139"/>
      <c r="G1278" s="139"/>
      <c r="H1278" s="139"/>
      <c r="I1278" s="139"/>
      <c r="J1278" s="139"/>
      <c r="K1278" s="139"/>
      <c r="L1278" s="139"/>
      <c r="M1278" s="139"/>
      <c r="N1278" s="139"/>
      <c r="O1278" s="139"/>
      <c r="P1278" s="139"/>
      <c r="Q1278" s="139"/>
      <c r="R1278" s="139"/>
      <c r="S1278" s="139"/>
      <c r="T1278" s="139"/>
      <c r="U1278" s="139"/>
      <c r="V1278" s="139"/>
      <c r="W1278" s="139"/>
      <c r="X1278" s="139"/>
      <c r="Y1278" s="139"/>
      <c r="Z1278" s="139"/>
      <c r="AA1278" s="139"/>
      <c r="AB1278" s="139"/>
      <c r="AC1278" s="139"/>
      <c r="AD1278" s="139"/>
      <c r="AE1278" s="139"/>
      <c r="AF1278" s="139"/>
      <c r="AG1278" s="139"/>
      <c r="AH1278" s="139"/>
      <c r="AI1278" s="139"/>
      <c r="AJ1278" s="139"/>
      <c r="AK1278" s="139"/>
      <c r="AL1278" s="139"/>
      <c r="AM1278" s="139"/>
      <c r="AN1278" s="139"/>
      <c r="AO1278" s="139"/>
      <c r="AP1278" s="139"/>
      <c r="AQ1278" s="139"/>
      <c r="AR1278" s="139"/>
      <c r="AS1278" s="139"/>
      <c r="AT1278" s="139"/>
      <c r="AU1278" s="139"/>
      <c r="AV1278" s="139"/>
      <c r="AW1278" s="139"/>
      <c r="AX1278" s="139"/>
      <c r="AY1278" s="139"/>
      <c r="AZ1278" s="139"/>
      <c r="BA1278" s="139"/>
      <c r="BB1278" s="139"/>
      <c r="BC1278" s="139"/>
      <c r="BD1278" s="139"/>
      <c r="BE1278" s="139"/>
      <c r="BF1278" s="139"/>
      <c r="BG1278" s="139"/>
      <c r="BH1278" s="139"/>
      <c r="BI1278" s="139"/>
      <c r="BJ1278" s="139"/>
      <c r="BK1278" s="139"/>
      <c r="BL1278" s="139"/>
      <c r="BM1278" s="139"/>
      <c r="BN1278" s="139"/>
      <c r="BO1278" s="139"/>
      <c r="BP1278" s="139"/>
      <c r="BQ1278" s="139"/>
      <c r="BR1278" s="139"/>
      <c r="BS1278" s="139"/>
      <c r="BT1278" s="139"/>
      <c r="BU1278" s="139"/>
      <c r="BV1278" s="139"/>
      <c r="BW1278" s="139"/>
      <c r="BX1278" s="139"/>
      <c r="BY1278" s="139"/>
      <c r="BZ1278" s="139"/>
      <c r="CA1278" s="139"/>
      <c r="CB1278" s="139"/>
      <c r="CC1278" s="139"/>
      <c r="CD1278" s="139"/>
    </row>
    <row r="1279" spans="2:82" s="143" customFormat="1" x14ac:dyDescent="0.2">
      <c r="B1279" s="139"/>
      <c r="C1279" s="139"/>
      <c r="D1279" s="139"/>
      <c r="E1279" s="139"/>
      <c r="F1279" s="139"/>
      <c r="G1279" s="139"/>
      <c r="H1279" s="139"/>
      <c r="I1279" s="139"/>
      <c r="J1279" s="139"/>
      <c r="K1279" s="139"/>
      <c r="L1279" s="139"/>
      <c r="M1279" s="139"/>
      <c r="N1279" s="139"/>
      <c r="O1279" s="139"/>
      <c r="P1279" s="139"/>
      <c r="Q1279" s="139"/>
      <c r="R1279" s="139"/>
      <c r="S1279" s="139"/>
      <c r="T1279" s="139"/>
      <c r="U1279" s="139"/>
      <c r="V1279" s="139"/>
      <c r="W1279" s="139"/>
      <c r="X1279" s="139"/>
      <c r="Y1279" s="139"/>
      <c r="Z1279" s="139"/>
      <c r="AA1279" s="139"/>
      <c r="AB1279" s="139"/>
      <c r="AC1279" s="139"/>
      <c r="AD1279" s="139"/>
      <c r="AE1279" s="139"/>
      <c r="AF1279" s="139"/>
      <c r="AG1279" s="139"/>
      <c r="AH1279" s="139"/>
      <c r="AI1279" s="139"/>
      <c r="AJ1279" s="139"/>
      <c r="AK1279" s="139"/>
      <c r="AL1279" s="139"/>
      <c r="AM1279" s="139"/>
      <c r="AN1279" s="139"/>
      <c r="AO1279" s="139"/>
      <c r="AP1279" s="139"/>
      <c r="AQ1279" s="139"/>
      <c r="AR1279" s="139"/>
      <c r="AS1279" s="139"/>
      <c r="AT1279" s="139"/>
      <c r="AU1279" s="139"/>
      <c r="AV1279" s="139"/>
      <c r="AW1279" s="139"/>
      <c r="AX1279" s="139"/>
      <c r="AY1279" s="139"/>
      <c r="AZ1279" s="139"/>
      <c r="BA1279" s="139"/>
      <c r="BB1279" s="139"/>
      <c r="BC1279" s="139"/>
      <c r="BD1279" s="139"/>
      <c r="BE1279" s="139"/>
      <c r="BF1279" s="139"/>
      <c r="BG1279" s="139"/>
      <c r="BH1279" s="139"/>
      <c r="BI1279" s="139"/>
      <c r="BJ1279" s="139"/>
      <c r="BK1279" s="139"/>
      <c r="BL1279" s="139"/>
      <c r="BM1279" s="139"/>
      <c r="BN1279" s="139"/>
      <c r="BO1279" s="139"/>
      <c r="BP1279" s="139"/>
      <c r="BQ1279" s="139"/>
      <c r="BR1279" s="139"/>
      <c r="BS1279" s="139"/>
      <c r="BT1279" s="139"/>
      <c r="BU1279" s="139"/>
      <c r="BV1279" s="139"/>
      <c r="BW1279" s="139"/>
      <c r="BX1279" s="139"/>
      <c r="BY1279" s="139"/>
      <c r="BZ1279" s="139"/>
      <c r="CA1279" s="139"/>
      <c r="CB1279" s="139"/>
      <c r="CC1279" s="139"/>
      <c r="CD1279" s="139"/>
    </row>
    <row r="1280" spans="2:82" s="143" customFormat="1" x14ac:dyDescent="0.2">
      <c r="B1280" s="139"/>
      <c r="C1280" s="139"/>
      <c r="D1280" s="139"/>
      <c r="E1280" s="139"/>
      <c r="F1280" s="139"/>
      <c r="G1280" s="139"/>
      <c r="H1280" s="139"/>
      <c r="I1280" s="139"/>
      <c r="J1280" s="139"/>
      <c r="K1280" s="139"/>
      <c r="L1280" s="139"/>
      <c r="M1280" s="139"/>
      <c r="N1280" s="139"/>
      <c r="O1280" s="139"/>
      <c r="P1280" s="139"/>
      <c r="Q1280" s="139"/>
      <c r="R1280" s="139"/>
      <c r="S1280" s="139"/>
      <c r="T1280" s="139"/>
      <c r="U1280" s="139"/>
      <c r="V1280" s="139"/>
      <c r="W1280" s="139"/>
      <c r="X1280" s="139"/>
      <c r="Y1280" s="139"/>
      <c r="Z1280" s="139"/>
      <c r="AA1280" s="139"/>
      <c r="AB1280" s="139"/>
      <c r="AC1280" s="139"/>
      <c r="AD1280" s="139"/>
      <c r="AE1280" s="139"/>
      <c r="AF1280" s="139"/>
      <c r="AG1280" s="139"/>
      <c r="AH1280" s="139"/>
      <c r="AI1280" s="139"/>
      <c r="AJ1280" s="139"/>
      <c r="AK1280" s="139"/>
      <c r="AL1280" s="139"/>
      <c r="AM1280" s="139"/>
      <c r="AN1280" s="139"/>
      <c r="AO1280" s="139"/>
      <c r="AP1280" s="139"/>
      <c r="AQ1280" s="139"/>
      <c r="AR1280" s="139"/>
      <c r="AS1280" s="139"/>
      <c r="AT1280" s="139"/>
      <c r="AU1280" s="139"/>
      <c r="AV1280" s="139"/>
      <c r="AW1280" s="139"/>
      <c r="AX1280" s="139"/>
      <c r="AY1280" s="139"/>
      <c r="AZ1280" s="139"/>
      <c r="BA1280" s="139"/>
      <c r="BB1280" s="139"/>
      <c r="BC1280" s="139"/>
      <c r="BD1280" s="139"/>
      <c r="BE1280" s="139"/>
      <c r="BF1280" s="139"/>
      <c r="BG1280" s="139"/>
      <c r="BH1280" s="139"/>
      <c r="BI1280" s="139"/>
      <c r="BJ1280" s="139"/>
      <c r="BK1280" s="139"/>
      <c r="BL1280" s="139"/>
      <c r="BM1280" s="139"/>
      <c r="BN1280" s="139"/>
      <c r="BO1280" s="139"/>
      <c r="BP1280" s="139"/>
      <c r="BQ1280" s="139"/>
      <c r="BR1280" s="139"/>
      <c r="BS1280" s="139"/>
      <c r="BT1280" s="139"/>
      <c r="BU1280" s="139"/>
      <c r="BV1280" s="139"/>
      <c r="BW1280" s="139"/>
      <c r="BX1280" s="139"/>
      <c r="BY1280" s="139"/>
      <c r="BZ1280" s="139"/>
      <c r="CA1280" s="139"/>
      <c r="CB1280" s="139"/>
      <c r="CC1280" s="139"/>
      <c r="CD1280" s="139"/>
    </row>
    <row r="1281" spans="2:82" s="143" customFormat="1" x14ac:dyDescent="0.2">
      <c r="B1281" s="139"/>
      <c r="C1281" s="139"/>
      <c r="D1281" s="139"/>
      <c r="E1281" s="139"/>
      <c r="F1281" s="139"/>
      <c r="G1281" s="139"/>
      <c r="H1281" s="139"/>
      <c r="I1281" s="139"/>
      <c r="J1281" s="139"/>
      <c r="K1281" s="139"/>
      <c r="L1281" s="139"/>
      <c r="M1281" s="139"/>
      <c r="N1281" s="139"/>
      <c r="O1281" s="139"/>
      <c r="P1281" s="139"/>
      <c r="Q1281" s="139"/>
      <c r="R1281" s="139"/>
      <c r="S1281" s="139"/>
      <c r="T1281" s="139"/>
      <c r="U1281" s="139"/>
      <c r="V1281" s="139"/>
      <c r="W1281" s="139"/>
      <c r="X1281" s="139"/>
      <c r="Y1281" s="139"/>
      <c r="Z1281" s="139"/>
      <c r="AA1281" s="139"/>
      <c r="AB1281" s="139"/>
      <c r="AC1281" s="139"/>
      <c r="AD1281" s="139"/>
      <c r="AE1281" s="139"/>
      <c r="AF1281" s="139"/>
      <c r="AG1281" s="139"/>
      <c r="AH1281" s="139"/>
      <c r="AI1281" s="139"/>
      <c r="AJ1281" s="139"/>
      <c r="AK1281" s="139"/>
      <c r="AL1281" s="139"/>
      <c r="AM1281" s="139"/>
      <c r="AN1281" s="139"/>
      <c r="AO1281" s="139"/>
      <c r="AP1281" s="139"/>
      <c r="AQ1281" s="139"/>
      <c r="AR1281" s="139"/>
      <c r="AS1281" s="139"/>
      <c r="AT1281" s="139"/>
      <c r="AU1281" s="139"/>
      <c r="AV1281" s="139"/>
      <c r="AW1281" s="139"/>
      <c r="AX1281" s="139"/>
      <c r="AY1281" s="139"/>
      <c r="AZ1281" s="139"/>
      <c r="BA1281" s="139"/>
      <c r="BB1281" s="139"/>
      <c r="BC1281" s="139"/>
      <c r="BD1281" s="139"/>
      <c r="BE1281" s="139"/>
      <c r="BF1281" s="139"/>
      <c r="BG1281" s="139"/>
      <c r="BH1281" s="139"/>
      <c r="BI1281" s="139"/>
      <c r="BJ1281" s="139"/>
      <c r="BK1281" s="139"/>
      <c r="BL1281" s="139"/>
      <c r="BM1281" s="139"/>
      <c r="BN1281" s="139"/>
      <c r="BO1281" s="139"/>
      <c r="BP1281" s="139"/>
      <c r="BQ1281" s="139"/>
      <c r="BR1281" s="139"/>
      <c r="BS1281" s="139"/>
      <c r="BT1281" s="139"/>
      <c r="BU1281" s="139"/>
      <c r="BV1281" s="139"/>
      <c r="BW1281" s="139"/>
      <c r="BX1281" s="139"/>
      <c r="BY1281" s="139"/>
      <c r="BZ1281" s="139"/>
      <c r="CA1281" s="139"/>
      <c r="CB1281" s="139"/>
      <c r="CC1281" s="139"/>
      <c r="CD1281" s="139"/>
    </row>
    <row r="1282" spans="2:82" s="143" customFormat="1" x14ac:dyDescent="0.2">
      <c r="B1282" s="139"/>
      <c r="C1282" s="139"/>
      <c r="D1282" s="139"/>
      <c r="E1282" s="139"/>
      <c r="F1282" s="139"/>
      <c r="G1282" s="139"/>
      <c r="H1282" s="139"/>
      <c r="I1282" s="139"/>
      <c r="J1282" s="139"/>
      <c r="K1282" s="139"/>
      <c r="L1282" s="139"/>
      <c r="M1282" s="139"/>
      <c r="N1282" s="139"/>
      <c r="O1282" s="139"/>
      <c r="P1282" s="139"/>
      <c r="Q1282" s="139"/>
      <c r="R1282" s="139"/>
      <c r="S1282" s="139"/>
      <c r="T1282" s="139"/>
      <c r="U1282" s="139"/>
      <c r="V1282" s="139"/>
      <c r="W1282" s="139"/>
      <c r="X1282" s="139"/>
      <c r="Y1282" s="139"/>
      <c r="Z1282" s="139"/>
      <c r="AA1282" s="139"/>
      <c r="AB1282" s="139"/>
      <c r="AC1282" s="139"/>
      <c r="AD1282" s="139"/>
      <c r="AE1282" s="139"/>
      <c r="AF1282" s="139"/>
      <c r="AG1282" s="139"/>
      <c r="AH1282" s="139"/>
      <c r="AI1282" s="139"/>
      <c r="AJ1282" s="139"/>
      <c r="AK1282" s="139"/>
      <c r="AL1282" s="139"/>
      <c r="AM1282" s="139"/>
      <c r="AN1282" s="139"/>
      <c r="AO1282" s="139"/>
      <c r="AP1282" s="139"/>
      <c r="AQ1282" s="139"/>
      <c r="AR1282" s="139"/>
      <c r="AS1282" s="139"/>
      <c r="AT1282" s="139"/>
      <c r="AU1282" s="139"/>
      <c r="AV1282" s="139"/>
      <c r="AW1282" s="139"/>
      <c r="AX1282" s="139"/>
      <c r="AY1282" s="139"/>
      <c r="AZ1282" s="139"/>
      <c r="BA1282" s="139"/>
      <c r="BB1282" s="139"/>
      <c r="BC1282" s="139"/>
      <c r="BD1282" s="139"/>
      <c r="BE1282" s="139"/>
      <c r="BF1282" s="139"/>
      <c r="BG1282" s="139"/>
      <c r="BH1282" s="139"/>
      <c r="BI1282" s="139"/>
      <c r="BJ1282" s="139"/>
      <c r="BK1282" s="139"/>
      <c r="BL1282" s="139"/>
      <c r="BM1282" s="139"/>
      <c r="BN1282" s="139"/>
      <c r="BO1282" s="139"/>
      <c r="BP1282" s="139"/>
      <c r="BQ1282" s="139"/>
      <c r="BR1282" s="139"/>
      <c r="BS1282" s="139"/>
      <c r="BT1282" s="139"/>
      <c r="BU1282" s="139"/>
      <c r="BV1282" s="139"/>
      <c r="BW1282" s="139"/>
      <c r="BX1282" s="139"/>
      <c r="BY1282" s="139"/>
      <c r="BZ1282" s="139"/>
      <c r="CA1282" s="139"/>
      <c r="CB1282" s="139"/>
      <c r="CC1282" s="139"/>
      <c r="CD1282" s="139"/>
    </row>
    <row r="1283" spans="2:82" s="143" customFormat="1" x14ac:dyDescent="0.2">
      <c r="B1283" s="139"/>
      <c r="C1283" s="139"/>
      <c r="D1283" s="139"/>
      <c r="E1283" s="139"/>
      <c r="F1283" s="139"/>
      <c r="G1283" s="139"/>
      <c r="H1283" s="139"/>
      <c r="I1283" s="139"/>
      <c r="J1283" s="139"/>
      <c r="K1283" s="139"/>
      <c r="L1283" s="139"/>
      <c r="M1283" s="139"/>
      <c r="N1283" s="139"/>
      <c r="O1283" s="139"/>
      <c r="P1283" s="139"/>
      <c r="Q1283" s="139"/>
      <c r="R1283" s="139"/>
      <c r="S1283" s="139"/>
      <c r="T1283" s="139"/>
      <c r="U1283" s="139"/>
      <c r="V1283" s="139"/>
      <c r="W1283" s="139"/>
      <c r="X1283" s="139"/>
      <c r="Y1283" s="139"/>
      <c r="Z1283" s="139"/>
      <c r="AA1283" s="139"/>
      <c r="AB1283" s="139"/>
      <c r="AC1283" s="139"/>
      <c r="AD1283" s="139"/>
      <c r="AE1283" s="139"/>
      <c r="AF1283" s="139"/>
      <c r="AG1283" s="139"/>
      <c r="AH1283" s="139"/>
      <c r="AI1283" s="139"/>
      <c r="AJ1283" s="139"/>
      <c r="AK1283" s="139"/>
      <c r="AL1283" s="139"/>
      <c r="AM1283" s="139"/>
      <c r="AN1283" s="139"/>
      <c r="AO1283" s="139"/>
      <c r="AP1283" s="139"/>
      <c r="AQ1283" s="139"/>
      <c r="AR1283" s="139"/>
      <c r="AS1283" s="139"/>
      <c r="AT1283" s="139"/>
      <c r="AU1283" s="139"/>
      <c r="AV1283" s="139"/>
      <c r="AW1283" s="139"/>
      <c r="AX1283" s="139"/>
      <c r="AY1283" s="139"/>
      <c r="AZ1283" s="139"/>
      <c r="BA1283" s="139"/>
      <c r="BB1283" s="139"/>
      <c r="BC1283" s="139"/>
      <c r="BD1283" s="139"/>
      <c r="BE1283" s="139"/>
      <c r="BF1283" s="139"/>
      <c r="BG1283" s="139"/>
      <c r="BH1283" s="139"/>
      <c r="BI1283" s="139"/>
      <c r="BJ1283" s="139"/>
      <c r="BK1283" s="139"/>
      <c r="BL1283" s="139"/>
      <c r="BM1283" s="139"/>
      <c r="BN1283" s="139"/>
      <c r="BO1283" s="139"/>
      <c r="BP1283" s="139"/>
      <c r="BQ1283" s="139"/>
      <c r="BR1283" s="139"/>
      <c r="BS1283" s="139"/>
      <c r="BT1283" s="139"/>
      <c r="BU1283" s="139"/>
      <c r="BV1283" s="139"/>
      <c r="BW1283" s="139"/>
      <c r="BX1283" s="139"/>
      <c r="BY1283" s="139"/>
      <c r="BZ1283" s="139"/>
      <c r="CA1283" s="139"/>
      <c r="CB1283" s="139"/>
      <c r="CC1283" s="139"/>
      <c r="CD1283" s="139"/>
    </row>
    <row r="1284" spans="2:82" s="143" customFormat="1" x14ac:dyDescent="0.2">
      <c r="B1284" s="139"/>
      <c r="C1284" s="139"/>
      <c r="D1284" s="139"/>
      <c r="E1284" s="139"/>
      <c r="F1284" s="139"/>
      <c r="G1284" s="139"/>
      <c r="H1284" s="139"/>
      <c r="I1284" s="139"/>
      <c r="J1284" s="139"/>
      <c r="K1284" s="139"/>
      <c r="L1284" s="139"/>
      <c r="M1284" s="139"/>
      <c r="N1284" s="139"/>
      <c r="O1284" s="139"/>
      <c r="P1284" s="139"/>
      <c r="Q1284" s="139"/>
      <c r="R1284" s="139"/>
      <c r="S1284" s="139"/>
      <c r="T1284" s="139"/>
      <c r="U1284" s="139"/>
      <c r="V1284" s="139"/>
      <c r="W1284" s="139"/>
      <c r="X1284" s="139"/>
      <c r="Y1284" s="139"/>
      <c r="Z1284" s="139"/>
      <c r="AA1284" s="139"/>
      <c r="AB1284" s="139"/>
      <c r="AC1284" s="139"/>
      <c r="AD1284" s="139"/>
      <c r="AE1284" s="139"/>
      <c r="AF1284" s="139"/>
      <c r="AG1284" s="139"/>
      <c r="AH1284" s="139"/>
      <c r="AI1284" s="139"/>
      <c r="AJ1284" s="139"/>
      <c r="AK1284" s="139"/>
      <c r="AL1284" s="139"/>
      <c r="AM1284" s="139"/>
      <c r="AN1284" s="139"/>
      <c r="AO1284" s="139"/>
      <c r="AP1284" s="139"/>
      <c r="AQ1284" s="139"/>
      <c r="AR1284" s="139"/>
      <c r="AS1284" s="139"/>
      <c r="AT1284" s="139"/>
      <c r="AU1284" s="139"/>
      <c r="AV1284" s="139"/>
      <c r="AW1284" s="139"/>
      <c r="AX1284" s="139"/>
      <c r="AY1284" s="139"/>
      <c r="AZ1284" s="139"/>
      <c r="BA1284" s="139"/>
      <c r="BB1284" s="139"/>
      <c r="BC1284" s="139"/>
      <c r="BD1284" s="139"/>
      <c r="BE1284" s="139"/>
      <c r="BF1284" s="139"/>
      <c r="BG1284" s="139"/>
      <c r="BH1284" s="139"/>
      <c r="BI1284" s="139"/>
      <c r="BJ1284" s="139"/>
      <c r="BK1284" s="139"/>
      <c r="BL1284" s="139"/>
      <c r="BM1284" s="139"/>
      <c r="BN1284" s="139"/>
      <c r="BO1284" s="139"/>
      <c r="BP1284" s="139"/>
      <c r="BQ1284" s="139"/>
      <c r="BR1284" s="139"/>
      <c r="BS1284" s="139"/>
      <c r="BT1284" s="139"/>
      <c r="BU1284" s="139"/>
      <c r="BV1284" s="139"/>
      <c r="BW1284" s="139"/>
      <c r="BX1284" s="139"/>
      <c r="BY1284" s="139"/>
      <c r="BZ1284" s="139"/>
      <c r="CA1284" s="139"/>
      <c r="CB1284" s="139"/>
      <c r="CC1284" s="139"/>
      <c r="CD1284" s="139"/>
    </row>
    <row r="1285" spans="2:82" s="143" customFormat="1" x14ac:dyDescent="0.2">
      <c r="B1285" s="139"/>
      <c r="C1285" s="139"/>
      <c r="D1285" s="139"/>
      <c r="E1285" s="139"/>
      <c r="F1285" s="139"/>
      <c r="G1285" s="139"/>
      <c r="H1285" s="139"/>
      <c r="I1285" s="139"/>
      <c r="J1285" s="139"/>
      <c r="K1285" s="139"/>
      <c r="L1285" s="139"/>
      <c r="M1285" s="139"/>
      <c r="N1285" s="139"/>
      <c r="O1285" s="139"/>
      <c r="P1285" s="139"/>
      <c r="Q1285" s="139"/>
      <c r="R1285" s="139"/>
      <c r="S1285" s="139"/>
      <c r="T1285" s="139"/>
      <c r="U1285" s="139"/>
      <c r="V1285" s="139"/>
      <c r="W1285" s="139"/>
      <c r="X1285" s="139"/>
      <c r="Y1285" s="139"/>
      <c r="Z1285" s="139"/>
      <c r="AA1285" s="139"/>
      <c r="AB1285" s="139"/>
      <c r="AC1285" s="139"/>
      <c r="AD1285" s="139"/>
      <c r="AE1285" s="139"/>
      <c r="AF1285" s="139"/>
      <c r="AG1285" s="139"/>
      <c r="AH1285" s="139"/>
      <c r="AI1285" s="139"/>
      <c r="AJ1285" s="139"/>
      <c r="AK1285" s="139"/>
      <c r="AL1285" s="139"/>
      <c r="AM1285" s="139"/>
      <c r="AN1285" s="139"/>
      <c r="AO1285" s="139"/>
      <c r="AP1285" s="139"/>
      <c r="AQ1285" s="139"/>
      <c r="AR1285" s="139"/>
      <c r="AS1285" s="139"/>
      <c r="AT1285" s="139"/>
      <c r="AU1285" s="139"/>
      <c r="AV1285" s="139"/>
      <c r="AW1285" s="139"/>
      <c r="AX1285" s="139"/>
      <c r="AY1285" s="139"/>
      <c r="AZ1285" s="139"/>
      <c r="BA1285" s="139"/>
      <c r="BB1285" s="139"/>
      <c r="BC1285" s="139"/>
      <c r="BD1285" s="139"/>
      <c r="BE1285" s="139"/>
      <c r="BF1285" s="139"/>
      <c r="BG1285" s="139"/>
      <c r="BH1285" s="139"/>
      <c r="BI1285" s="139"/>
      <c r="BJ1285" s="139"/>
      <c r="BK1285" s="139"/>
      <c r="BL1285" s="139"/>
      <c r="BM1285" s="139"/>
      <c r="BN1285" s="139"/>
      <c r="BO1285" s="139"/>
      <c r="BP1285" s="139"/>
      <c r="BQ1285" s="139"/>
      <c r="BR1285" s="139"/>
      <c r="BS1285" s="139"/>
      <c r="BT1285" s="139"/>
      <c r="BU1285" s="139"/>
      <c r="BV1285" s="139"/>
      <c r="BW1285" s="139"/>
      <c r="BX1285" s="139"/>
      <c r="BY1285" s="139"/>
      <c r="BZ1285" s="139"/>
      <c r="CA1285" s="139"/>
      <c r="CB1285" s="139"/>
      <c r="CC1285" s="139"/>
      <c r="CD1285" s="139"/>
    </row>
    <row r="1286" spans="2:82" s="143" customFormat="1" x14ac:dyDescent="0.2">
      <c r="B1286" s="139"/>
      <c r="C1286" s="139"/>
      <c r="D1286" s="139"/>
      <c r="E1286" s="139"/>
      <c r="F1286" s="139"/>
      <c r="G1286" s="139"/>
      <c r="H1286" s="139"/>
      <c r="I1286" s="139"/>
      <c r="J1286" s="139"/>
      <c r="K1286" s="139"/>
      <c r="L1286" s="139"/>
      <c r="M1286" s="139"/>
      <c r="N1286" s="139"/>
      <c r="O1286" s="139"/>
      <c r="P1286" s="139"/>
      <c r="Q1286" s="139"/>
      <c r="R1286" s="139"/>
      <c r="S1286" s="139"/>
      <c r="T1286" s="139"/>
      <c r="U1286" s="139"/>
      <c r="V1286" s="139"/>
      <c r="W1286" s="139"/>
      <c r="X1286" s="139"/>
      <c r="Y1286" s="139"/>
      <c r="Z1286" s="139"/>
      <c r="AA1286" s="139"/>
      <c r="AB1286" s="139"/>
      <c r="AC1286" s="139"/>
      <c r="AD1286" s="139"/>
      <c r="AE1286" s="139"/>
      <c r="AF1286" s="139"/>
      <c r="AG1286" s="139"/>
      <c r="AH1286" s="139"/>
      <c r="AI1286" s="139"/>
      <c r="AJ1286" s="139"/>
      <c r="AK1286" s="139"/>
      <c r="AL1286" s="139"/>
      <c r="AM1286" s="139"/>
      <c r="AN1286" s="139"/>
      <c r="AO1286" s="139"/>
      <c r="AP1286" s="139"/>
      <c r="AQ1286" s="139"/>
      <c r="AR1286" s="139"/>
      <c r="AS1286" s="139"/>
      <c r="AT1286" s="139"/>
      <c r="AU1286" s="139"/>
      <c r="AV1286" s="139"/>
      <c r="AW1286" s="139"/>
      <c r="AX1286" s="139"/>
      <c r="AY1286" s="139"/>
      <c r="AZ1286" s="139"/>
      <c r="BA1286" s="139"/>
      <c r="BB1286" s="139"/>
      <c r="BC1286" s="139"/>
      <c r="BD1286" s="139"/>
      <c r="BE1286" s="139"/>
      <c r="BF1286" s="139"/>
      <c r="BG1286" s="139"/>
      <c r="BH1286" s="139"/>
      <c r="BI1286" s="139"/>
      <c r="BJ1286" s="139"/>
      <c r="BK1286" s="139"/>
      <c r="BL1286" s="139"/>
      <c r="BM1286" s="139"/>
      <c r="BN1286" s="139"/>
      <c r="BO1286" s="139"/>
      <c r="BP1286" s="139"/>
      <c r="BQ1286" s="139"/>
      <c r="BR1286" s="139"/>
      <c r="BS1286" s="139"/>
      <c r="BT1286" s="139"/>
      <c r="BU1286" s="139"/>
      <c r="BV1286" s="139"/>
      <c r="BW1286" s="139"/>
      <c r="BX1286" s="139"/>
      <c r="BY1286" s="139"/>
      <c r="BZ1286" s="139"/>
      <c r="CA1286" s="139"/>
      <c r="CB1286" s="139"/>
      <c r="CC1286" s="139"/>
      <c r="CD1286" s="139"/>
    </row>
    <row r="1287" spans="2:82" s="143" customFormat="1" x14ac:dyDescent="0.2">
      <c r="B1287" s="139"/>
      <c r="C1287" s="139"/>
      <c r="D1287" s="139"/>
      <c r="E1287" s="139"/>
      <c r="F1287" s="139"/>
      <c r="G1287" s="139"/>
      <c r="H1287" s="139"/>
      <c r="I1287" s="139"/>
      <c r="J1287" s="139"/>
      <c r="K1287" s="139"/>
      <c r="L1287" s="139"/>
      <c r="M1287" s="139"/>
      <c r="N1287" s="139"/>
      <c r="O1287" s="139"/>
      <c r="P1287" s="139"/>
      <c r="Q1287" s="139"/>
      <c r="R1287" s="139"/>
      <c r="S1287" s="139"/>
      <c r="T1287" s="139"/>
      <c r="U1287" s="139"/>
      <c r="V1287" s="139"/>
      <c r="W1287" s="139"/>
      <c r="X1287" s="139"/>
      <c r="Y1287" s="139"/>
      <c r="Z1287" s="139"/>
      <c r="AA1287" s="139"/>
      <c r="AB1287" s="139"/>
      <c r="AC1287" s="139"/>
      <c r="AD1287" s="139"/>
      <c r="AE1287" s="139"/>
      <c r="AF1287" s="139"/>
      <c r="AG1287" s="139"/>
      <c r="AH1287" s="139"/>
      <c r="AI1287" s="139"/>
      <c r="AJ1287" s="139"/>
      <c r="AK1287" s="139"/>
      <c r="AL1287" s="139"/>
      <c r="AM1287" s="139"/>
      <c r="AN1287" s="139"/>
      <c r="AO1287" s="139"/>
      <c r="AP1287" s="139"/>
      <c r="AQ1287" s="139"/>
      <c r="AR1287" s="139"/>
      <c r="AS1287" s="139"/>
      <c r="AT1287" s="139"/>
      <c r="AU1287" s="139"/>
      <c r="AV1287" s="139"/>
      <c r="AW1287" s="139"/>
      <c r="AX1287" s="139"/>
      <c r="AY1287" s="139"/>
      <c r="AZ1287" s="139"/>
      <c r="BA1287" s="139"/>
      <c r="BB1287" s="139"/>
      <c r="BC1287" s="139"/>
      <c r="BD1287" s="139"/>
      <c r="BE1287" s="139"/>
      <c r="BF1287" s="139"/>
      <c r="BG1287" s="139"/>
      <c r="BH1287" s="139"/>
      <c r="BI1287" s="139"/>
      <c r="BJ1287" s="139"/>
      <c r="BK1287" s="139"/>
      <c r="BL1287" s="139"/>
      <c r="BM1287" s="139"/>
      <c r="BN1287" s="139"/>
      <c r="BO1287" s="139"/>
      <c r="BP1287" s="139"/>
      <c r="BQ1287" s="139"/>
      <c r="BR1287" s="139"/>
      <c r="BS1287" s="139"/>
      <c r="BT1287" s="139"/>
      <c r="BU1287" s="139"/>
      <c r="BV1287" s="139"/>
      <c r="BW1287" s="139"/>
      <c r="BX1287" s="139"/>
      <c r="BY1287" s="139"/>
      <c r="BZ1287" s="139"/>
      <c r="CA1287" s="139"/>
      <c r="CB1287" s="139"/>
      <c r="CC1287" s="139"/>
      <c r="CD1287" s="139"/>
    </row>
    <row r="1288" spans="2:82" s="143" customFormat="1" x14ac:dyDescent="0.2">
      <c r="B1288" s="139"/>
      <c r="C1288" s="139"/>
      <c r="D1288" s="139"/>
      <c r="E1288" s="139"/>
      <c r="F1288" s="139"/>
      <c r="G1288" s="139"/>
      <c r="H1288" s="139"/>
      <c r="I1288" s="139"/>
      <c r="J1288" s="139"/>
      <c r="K1288" s="139"/>
      <c r="L1288" s="139"/>
      <c r="M1288" s="139"/>
      <c r="N1288" s="139"/>
      <c r="O1288" s="139"/>
      <c r="P1288" s="139"/>
      <c r="Q1288" s="139"/>
      <c r="R1288" s="139"/>
      <c r="S1288" s="139"/>
      <c r="T1288" s="139"/>
      <c r="U1288" s="139"/>
      <c r="V1288" s="139"/>
      <c r="W1288" s="139"/>
      <c r="X1288" s="139"/>
      <c r="Y1288" s="139"/>
      <c r="Z1288" s="139"/>
      <c r="AA1288" s="139"/>
      <c r="AB1288" s="139"/>
      <c r="AC1288" s="139"/>
      <c r="AD1288" s="139"/>
      <c r="AE1288" s="139"/>
      <c r="AF1288" s="139"/>
      <c r="AG1288" s="139"/>
      <c r="AH1288" s="139"/>
      <c r="AI1288" s="139"/>
      <c r="AJ1288" s="139"/>
      <c r="AK1288" s="139"/>
      <c r="AL1288" s="139"/>
      <c r="AM1288" s="139"/>
      <c r="AN1288" s="139"/>
      <c r="AO1288" s="139"/>
      <c r="AP1288" s="139"/>
      <c r="AQ1288" s="139"/>
      <c r="AR1288" s="139"/>
      <c r="AS1288" s="139"/>
      <c r="AT1288" s="139"/>
      <c r="AU1288" s="139"/>
      <c r="AV1288" s="139"/>
      <c r="AW1288" s="139"/>
      <c r="AX1288" s="139"/>
      <c r="AY1288" s="139"/>
      <c r="AZ1288" s="139"/>
      <c r="BA1288" s="139"/>
      <c r="BB1288" s="139"/>
      <c r="BC1288" s="139"/>
      <c r="BD1288" s="139"/>
      <c r="BE1288" s="139"/>
      <c r="BF1288" s="139"/>
      <c r="BG1288" s="139"/>
      <c r="BH1288" s="139"/>
      <c r="BI1288" s="139"/>
      <c r="BJ1288" s="139"/>
      <c r="BK1288" s="139"/>
      <c r="BL1288" s="139"/>
      <c r="BM1288" s="139"/>
      <c r="BN1288" s="139"/>
      <c r="BO1288" s="139"/>
      <c r="BP1288" s="139"/>
      <c r="BQ1288" s="139"/>
      <c r="BR1288" s="139"/>
      <c r="BS1288" s="139"/>
      <c r="BT1288" s="139"/>
      <c r="BU1288" s="139"/>
      <c r="BV1288" s="139"/>
      <c r="BW1288" s="139"/>
      <c r="BX1288" s="139"/>
      <c r="BY1288" s="139"/>
      <c r="BZ1288" s="139"/>
      <c r="CA1288" s="139"/>
      <c r="CB1288" s="139"/>
      <c r="CC1288" s="139"/>
      <c r="CD1288" s="139"/>
    </row>
    <row r="1289" spans="2:82" s="143" customFormat="1" x14ac:dyDescent="0.2">
      <c r="B1289" s="139"/>
      <c r="C1289" s="139"/>
      <c r="D1289" s="139"/>
      <c r="E1289" s="139"/>
      <c r="F1289" s="139"/>
      <c r="G1289" s="139"/>
      <c r="H1289" s="139"/>
      <c r="I1289" s="139"/>
      <c r="J1289" s="139"/>
      <c r="K1289" s="139"/>
      <c r="L1289" s="139"/>
      <c r="M1289" s="139"/>
      <c r="N1289" s="139"/>
      <c r="O1289" s="139"/>
      <c r="P1289" s="139"/>
      <c r="Q1289" s="139"/>
      <c r="R1289" s="139"/>
      <c r="S1289" s="139"/>
      <c r="T1289" s="139"/>
      <c r="U1289" s="139"/>
      <c r="V1289" s="139"/>
      <c r="W1289" s="139"/>
      <c r="X1289" s="139"/>
      <c r="Y1289" s="139"/>
      <c r="Z1289" s="139"/>
      <c r="AA1289" s="139"/>
      <c r="AB1289" s="139"/>
      <c r="AC1289" s="139"/>
      <c r="AD1289" s="139"/>
      <c r="AE1289" s="139"/>
      <c r="AF1289" s="139"/>
      <c r="AG1289" s="139"/>
      <c r="AH1289" s="139"/>
      <c r="AI1289" s="139"/>
      <c r="AJ1289" s="139"/>
      <c r="AK1289" s="139"/>
      <c r="AL1289" s="139"/>
      <c r="AM1289" s="139"/>
      <c r="AN1289" s="139"/>
      <c r="AO1289" s="139"/>
      <c r="AP1289" s="139"/>
      <c r="AQ1289" s="139"/>
      <c r="AR1289" s="139"/>
      <c r="AS1289" s="139"/>
      <c r="AT1289" s="139"/>
      <c r="AU1289" s="139"/>
      <c r="AV1289" s="139"/>
      <c r="AW1289" s="139"/>
      <c r="AX1289" s="139"/>
      <c r="AY1289" s="139"/>
      <c r="AZ1289" s="139"/>
      <c r="BA1289" s="139"/>
      <c r="BB1289" s="139"/>
      <c r="BC1289" s="139"/>
      <c r="BD1289" s="139"/>
      <c r="BE1289" s="139"/>
      <c r="BF1289" s="139"/>
      <c r="BG1289" s="139"/>
      <c r="BH1289" s="139"/>
      <c r="BI1289" s="139"/>
      <c r="BJ1289" s="139"/>
      <c r="BK1289" s="139"/>
      <c r="BL1289" s="139"/>
      <c r="BM1289" s="139"/>
      <c r="BN1289" s="139"/>
      <c r="BO1289" s="139"/>
      <c r="BP1289" s="139"/>
      <c r="BQ1289" s="139"/>
      <c r="BR1289" s="139"/>
      <c r="BS1289" s="139"/>
      <c r="BT1289" s="139"/>
      <c r="BU1289" s="139"/>
      <c r="BV1289" s="139"/>
      <c r="BW1289" s="139"/>
      <c r="BX1289" s="139"/>
      <c r="BY1289" s="139"/>
      <c r="BZ1289" s="139"/>
      <c r="CA1289" s="139"/>
      <c r="CB1289" s="139"/>
      <c r="CC1289" s="139"/>
      <c r="CD1289" s="139"/>
    </row>
    <row r="1290" spans="2:82" s="143" customFormat="1" x14ac:dyDescent="0.2">
      <c r="B1290" s="139"/>
      <c r="C1290" s="139"/>
      <c r="D1290" s="139"/>
      <c r="E1290" s="139"/>
      <c r="F1290" s="139"/>
      <c r="G1290" s="139"/>
      <c r="H1290" s="139"/>
      <c r="I1290" s="139"/>
      <c r="J1290" s="139"/>
      <c r="K1290" s="139"/>
      <c r="L1290" s="139"/>
      <c r="M1290" s="139"/>
      <c r="N1290" s="139"/>
      <c r="O1290" s="139"/>
      <c r="P1290" s="139"/>
      <c r="Q1290" s="139"/>
      <c r="R1290" s="139"/>
      <c r="S1290" s="139"/>
      <c r="T1290" s="139"/>
      <c r="U1290" s="139"/>
      <c r="V1290" s="139"/>
      <c r="W1290" s="139"/>
      <c r="X1290" s="139"/>
      <c r="Y1290" s="139"/>
      <c r="Z1290" s="139"/>
      <c r="AA1290" s="139"/>
      <c r="AB1290" s="139"/>
      <c r="AC1290" s="139"/>
      <c r="AD1290" s="139"/>
      <c r="AE1290" s="139"/>
      <c r="AF1290" s="139"/>
      <c r="AG1290" s="139"/>
      <c r="AH1290" s="139"/>
      <c r="AI1290" s="139"/>
      <c r="AJ1290" s="139"/>
      <c r="AK1290" s="139"/>
      <c r="AL1290" s="139"/>
      <c r="AM1290" s="139"/>
      <c r="AN1290" s="139"/>
      <c r="AO1290" s="139"/>
      <c r="AP1290" s="139"/>
      <c r="AQ1290" s="139"/>
      <c r="AR1290" s="139"/>
      <c r="AS1290" s="139"/>
      <c r="AT1290" s="139"/>
      <c r="AU1290" s="139"/>
      <c r="AV1290" s="139"/>
      <c r="AW1290" s="139"/>
      <c r="AX1290" s="139"/>
      <c r="AY1290" s="139"/>
      <c r="AZ1290" s="139"/>
      <c r="BA1290" s="139"/>
      <c r="BB1290" s="139"/>
      <c r="BC1290" s="139"/>
      <c r="BD1290" s="139"/>
      <c r="BE1290" s="139"/>
      <c r="BF1290" s="139"/>
      <c r="BG1290" s="139"/>
      <c r="BH1290" s="139"/>
      <c r="BI1290" s="139"/>
      <c r="BJ1290" s="139"/>
      <c r="BK1290" s="139"/>
      <c r="BL1290" s="139"/>
      <c r="BM1290" s="139"/>
      <c r="BN1290" s="139"/>
      <c r="BO1290" s="139"/>
      <c r="BP1290" s="139"/>
      <c r="BQ1290" s="139"/>
      <c r="BR1290" s="139"/>
      <c r="BS1290" s="139"/>
      <c r="BT1290" s="139"/>
      <c r="BU1290" s="139"/>
      <c r="BV1290" s="139"/>
      <c r="BW1290" s="139"/>
      <c r="BX1290" s="139"/>
      <c r="BY1290" s="139"/>
      <c r="BZ1290" s="139"/>
      <c r="CA1290" s="139"/>
      <c r="CB1290" s="139"/>
      <c r="CC1290" s="139"/>
      <c r="CD1290" s="139"/>
    </row>
    <row r="1291" spans="2:82" s="143" customFormat="1" x14ac:dyDescent="0.2">
      <c r="B1291" s="139"/>
      <c r="C1291" s="139"/>
      <c r="D1291" s="139"/>
      <c r="E1291" s="139"/>
      <c r="F1291" s="139"/>
      <c r="G1291" s="139"/>
      <c r="H1291" s="139"/>
      <c r="I1291" s="139"/>
      <c r="J1291" s="139"/>
      <c r="K1291" s="139"/>
      <c r="L1291" s="139"/>
      <c r="M1291" s="139"/>
      <c r="N1291" s="139"/>
      <c r="O1291" s="139"/>
      <c r="P1291" s="139"/>
      <c r="Q1291" s="139"/>
      <c r="R1291" s="139"/>
      <c r="S1291" s="139"/>
      <c r="T1291" s="139"/>
      <c r="U1291" s="139"/>
      <c r="V1291" s="139"/>
      <c r="W1291" s="139"/>
      <c r="X1291" s="139"/>
      <c r="Y1291" s="139"/>
      <c r="Z1291" s="139"/>
      <c r="AA1291" s="139"/>
      <c r="AB1291" s="139"/>
      <c r="AC1291" s="139"/>
      <c r="AD1291" s="139"/>
      <c r="AE1291" s="139"/>
      <c r="AF1291" s="139"/>
      <c r="AG1291" s="139"/>
      <c r="AH1291" s="139"/>
      <c r="AI1291" s="139"/>
      <c r="AJ1291" s="139"/>
      <c r="AK1291" s="139"/>
      <c r="AL1291" s="139"/>
      <c r="AM1291" s="139"/>
      <c r="AN1291" s="139"/>
      <c r="AO1291" s="139"/>
      <c r="AP1291" s="139"/>
      <c r="AQ1291" s="139"/>
      <c r="AR1291" s="139"/>
      <c r="AS1291" s="139"/>
      <c r="AT1291" s="139"/>
      <c r="AU1291" s="139"/>
      <c r="AV1291" s="139"/>
      <c r="AW1291" s="139"/>
      <c r="AX1291" s="139"/>
      <c r="AY1291" s="139"/>
      <c r="AZ1291" s="139"/>
      <c r="BA1291" s="139"/>
      <c r="BB1291" s="139"/>
      <c r="BC1291" s="139"/>
      <c r="BD1291" s="139"/>
      <c r="BE1291" s="139"/>
      <c r="BF1291" s="139"/>
      <c r="BG1291" s="139"/>
      <c r="BH1291" s="139"/>
      <c r="BI1291" s="139"/>
      <c r="BJ1291" s="139"/>
      <c r="BK1291" s="139"/>
      <c r="BL1291" s="139"/>
      <c r="BM1291" s="139"/>
      <c r="BN1291" s="139"/>
      <c r="BO1291" s="139"/>
      <c r="BP1291" s="139"/>
      <c r="BQ1291" s="139"/>
      <c r="BR1291" s="139"/>
      <c r="BS1291" s="139"/>
      <c r="BT1291" s="139"/>
      <c r="BU1291" s="139"/>
      <c r="BV1291" s="139"/>
      <c r="BW1291" s="139"/>
      <c r="BX1291" s="139"/>
      <c r="BY1291" s="139"/>
      <c r="BZ1291" s="139"/>
      <c r="CA1291" s="139"/>
      <c r="CB1291" s="139"/>
      <c r="CC1291" s="139"/>
      <c r="CD1291" s="139"/>
    </row>
    <row r="1292" spans="2:82" s="143" customFormat="1" x14ac:dyDescent="0.2">
      <c r="B1292" s="139"/>
      <c r="C1292" s="139"/>
      <c r="D1292" s="139"/>
      <c r="E1292" s="139"/>
      <c r="F1292" s="139"/>
      <c r="G1292" s="139"/>
      <c r="H1292" s="139"/>
      <c r="I1292" s="139"/>
      <c r="J1292" s="139"/>
      <c r="K1292" s="139"/>
      <c r="L1292" s="139"/>
      <c r="M1292" s="139"/>
      <c r="N1292" s="139"/>
      <c r="O1292" s="139"/>
      <c r="P1292" s="139"/>
      <c r="Q1292" s="139"/>
      <c r="R1292" s="139"/>
      <c r="S1292" s="139"/>
      <c r="T1292" s="139"/>
      <c r="U1292" s="139"/>
      <c r="V1292" s="139"/>
      <c r="W1292" s="139"/>
      <c r="X1292" s="139"/>
      <c r="Y1292" s="139"/>
      <c r="Z1292" s="139"/>
      <c r="AA1292" s="139"/>
      <c r="AB1292" s="139"/>
      <c r="AC1292" s="139"/>
      <c r="AD1292" s="139"/>
      <c r="AE1292" s="139"/>
      <c r="AF1292" s="139"/>
      <c r="AG1292" s="139"/>
      <c r="AH1292" s="139"/>
      <c r="AI1292" s="139"/>
      <c r="AJ1292" s="139"/>
      <c r="AK1292" s="139"/>
      <c r="AL1292" s="139"/>
      <c r="AM1292" s="139"/>
      <c r="AN1292" s="139"/>
      <c r="AO1292" s="139"/>
      <c r="AP1292" s="139"/>
      <c r="AQ1292" s="139"/>
      <c r="AR1292" s="139"/>
      <c r="AS1292" s="139"/>
      <c r="AT1292" s="139"/>
      <c r="AU1292" s="139"/>
      <c r="AV1292" s="139"/>
      <c r="AW1292" s="139"/>
      <c r="AX1292" s="139"/>
      <c r="AY1292" s="139"/>
      <c r="AZ1292" s="139"/>
      <c r="BA1292" s="139"/>
      <c r="BB1292" s="139"/>
      <c r="BC1292" s="139"/>
      <c r="BD1292" s="139"/>
      <c r="BE1292" s="139"/>
      <c r="BF1292" s="139"/>
      <c r="BG1292" s="139"/>
      <c r="BH1292" s="139"/>
      <c r="BI1292" s="139"/>
      <c r="BJ1292" s="139"/>
      <c r="BK1292" s="139"/>
      <c r="BL1292" s="139"/>
      <c r="BM1292" s="139"/>
      <c r="BN1292" s="139"/>
      <c r="BO1292" s="139"/>
      <c r="BP1292" s="139"/>
      <c r="BQ1292" s="139"/>
      <c r="BR1292" s="139"/>
      <c r="BS1292" s="139"/>
      <c r="BT1292" s="139"/>
      <c r="BU1292" s="139"/>
      <c r="BV1292" s="139"/>
      <c r="BW1292" s="139"/>
      <c r="BX1292" s="139"/>
      <c r="BY1292" s="139"/>
      <c r="BZ1292" s="139"/>
      <c r="CA1292" s="139"/>
      <c r="CB1292" s="139"/>
      <c r="CC1292" s="139"/>
      <c r="CD1292" s="139"/>
    </row>
    <row r="1293" spans="2:82" s="143" customFormat="1" x14ac:dyDescent="0.2">
      <c r="B1293" s="139"/>
      <c r="C1293" s="139"/>
      <c r="D1293" s="139"/>
      <c r="E1293" s="139"/>
      <c r="F1293" s="139"/>
      <c r="G1293" s="139"/>
      <c r="H1293" s="139"/>
      <c r="I1293" s="139"/>
      <c r="J1293" s="139"/>
      <c r="K1293" s="139"/>
      <c r="L1293" s="139"/>
      <c r="M1293" s="139"/>
      <c r="N1293" s="139"/>
      <c r="O1293" s="139"/>
      <c r="P1293" s="139"/>
      <c r="Q1293" s="139"/>
      <c r="R1293" s="139"/>
      <c r="S1293" s="139"/>
      <c r="T1293" s="139"/>
      <c r="U1293" s="139"/>
      <c r="V1293" s="139"/>
      <c r="W1293" s="139"/>
      <c r="X1293" s="139"/>
      <c r="Y1293" s="139"/>
      <c r="Z1293" s="139"/>
      <c r="AA1293" s="139"/>
      <c r="AB1293" s="139"/>
      <c r="AC1293" s="139"/>
      <c r="AD1293" s="139"/>
      <c r="AE1293" s="139"/>
      <c r="AF1293" s="139"/>
      <c r="AG1293" s="139"/>
      <c r="AH1293" s="139"/>
      <c r="AI1293" s="139"/>
      <c r="AJ1293" s="139"/>
      <c r="AK1293" s="139"/>
      <c r="AL1293" s="139"/>
      <c r="AM1293" s="139"/>
      <c r="AN1293" s="139"/>
      <c r="AO1293" s="139"/>
      <c r="AP1293" s="139"/>
      <c r="AQ1293" s="139"/>
      <c r="AR1293" s="139"/>
      <c r="AS1293" s="139"/>
      <c r="AT1293" s="139"/>
      <c r="AU1293" s="139"/>
      <c r="AV1293" s="139"/>
      <c r="AW1293" s="139"/>
      <c r="AX1293" s="139"/>
      <c r="AY1293" s="139"/>
      <c r="AZ1293" s="139"/>
      <c r="BA1293" s="139"/>
      <c r="BB1293" s="139"/>
      <c r="BC1293" s="139"/>
      <c r="BD1293" s="139"/>
      <c r="BE1293" s="139"/>
      <c r="BF1293" s="139"/>
      <c r="BG1293" s="139"/>
      <c r="BH1293" s="139"/>
      <c r="BI1293" s="139"/>
      <c r="BJ1293" s="139"/>
      <c r="BK1293" s="139"/>
      <c r="BL1293" s="139"/>
      <c r="BM1293" s="139"/>
      <c r="BN1293" s="139"/>
      <c r="BO1293" s="139"/>
      <c r="BP1293" s="139"/>
      <c r="BQ1293" s="139"/>
      <c r="BR1293" s="139"/>
      <c r="BS1293" s="139"/>
      <c r="BT1293" s="139"/>
      <c r="BU1293" s="139"/>
      <c r="BV1293" s="139"/>
      <c r="BW1293" s="139"/>
      <c r="BX1293" s="139"/>
      <c r="BY1293" s="139"/>
      <c r="BZ1293" s="139"/>
      <c r="CA1293" s="139"/>
      <c r="CB1293" s="139"/>
      <c r="CC1293" s="139"/>
      <c r="CD1293" s="139"/>
    </row>
    <row r="1294" spans="2:82" s="143" customFormat="1" x14ac:dyDescent="0.2">
      <c r="B1294" s="139"/>
      <c r="C1294" s="139"/>
      <c r="D1294" s="139"/>
      <c r="E1294" s="139"/>
      <c r="F1294" s="139"/>
      <c r="G1294" s="139"/>
      <c r="H1294" s="139"/>
      <c r="I1294" s="139"/>
      <c r="J1294" s="139"/>
      <c r="K1294" s="139"/>
      <c r="L1294" s="139"/>
      <c r="M1294" s="139"/>
      <c r="N1294" s="139"/>
      <c r="O1294" s="139"/>
      <c r="P1294" s="139"/>
      <c r="Q1294" s="139"/>
      <c r="R1294" s="139"/>
      <c r="S1294" s="139"/>
      <c r="T1294" s="139"/>
      <c r="U1294" s="139"/>
      <c r="V1294" s="139"/>
      <c r="W1294" s="139"/>
      <c r="X1294" s="139"/>
      <c r="Y1294" s="139"/>
      <c r="Z1294" s="139"/>
      <c r="AA1294" s="139"/>
      <c r="AB1294" s="139"/>
      <c r="AC1294" s="139"/>
      <c r="AD1294" s="139"/>
      <c r="AE1294" s="139"/>
      <c r="AF1294" s="139"/>
      <c r="AG1294" s="139"/>
      <c r="AH1294" s="139"/>
      <c r="AI1294" s="139"/>
      <c r="AJ1294" s="139"/>
      <c r="AK1294" s="139"/>
      <c r="AL1294" s="139"/>
      <c r="AM1294" s="139"/>
      <c r="AN1294" s="139"/>
      <c r="AO1294" s="139"/>
      <c r="AP1294" s="139"/>
      <c r="AQ1294" s="139"/>
      <c r="AR1294" s="139"/>
      <c r="AS1294" s="139"/>
      <c r="AT1294" s="139"/>
      <c r="AU1294" s="139"/>
      <c r="AV1294" s="139"/>
      <c r="AW1294" s="139"/>
      <c r="AX1294" s="139"/>
      <c r="AY1294" s="139"/>
      <c r="AZ1294" s="139"/>
      <c r="BA1294" s="139"/>
      <c r="BB1294" s="139"/>
      <c r="BC1294" s="139"/>
      <c r="BD1294" s="139"/>
      <c r="BE1294" s="139"/>
      <c r="BF1294" s="139"/>
      <c r="BG1294" s="139"/>
      <c r="BH1294" s="139"/>
      <c r="BI1294" s="139"/>
      <c r="BJ1294" s="139"/>
      <c r="BK1294" s="139"/>
      <c r="BL1294" s="139"/>
      <c r="BM1294" s="139"/>
      <c r="BN1294" s="139"/>
      <c r="BO1294" s="139"/>
      <c r="BP1294" s="139"/>
      <c r="BQ1294" s="139"/>
      <c r="BR1294" s="139"/>
      <c r="BS1294" s="139"/>
      <c r="BT1294" s="139"/>
      <c r="BU1294" s="139"/>
      <c r="BV1294" s="139"/>
      <c r="BW1294" s="139"/>
      <c r="BX1294" s="139"/>
      <c r="BY1294" s="139"/>
      <c r="BZ1294" s="139"/>
      <c r="CA1294" s="139"/>
      <c r="CB1294" s="139"/>
      <c r="CC1294" s="139"/>
      <c r="CD1294" s="139"/>
    </row>
    <row r="1295" spans="2:82" s="143" customFormat="1" x14ac:dyDescent="0.2">
      <c r="B1295" s="139"/>
      <c r="C1295" s="139"/>
      <c r="D1295" s="139"/>
      <c r="E1295" s="139"/>
      <c r="F1295" s="139"/>
      <c r="G1295" s="139"/>
      <c r="H1295" s="139"/>
      <c r="I1295" s="139"/>
      <c r="J1295" s="139"/>
      <c r="K1295" s="139"/>
      <c r="L1295" s="139"/>
      <c r="M1295" s="139"/>
      <c r="N1295" s="139"/>
      <c r="O1295" s="139"/>
      <c r="P1295" s="139"/>
      <c r="Q1295" s="139"/>
      <c r="R1295" s="139"/>
      <c r="S1295" s="139"/>
      <c r="T1295" s="139"/>
      <c r="U1295" s="139"/>
      <c r="V1295" s="139"/>
      <c r="W1295" s="139"/>
      <c r="X1295" s="139"/>
      <c r="Y1295" s="139"/>
      <c r="Z1295" s="139"/>
      <c r="AA1295" s="139"/>
      <c r="AB1295" s="139"/>
      <c r="AC1295" s="139"/>
      <c r="AD1295" s="139"/>
      <c r="AE1295" s="139"/>
      <c r="AF1295" s="139"/>
      <c r="AG1295" s="139"/>
      <c r="AH1295" s="139"/>
      <c r="AI1295" s="139"/>
      <c r="AJ1295" s="139"/>
      <c r="AK1295" s="139"/>
      <c r="AL1295" s="139"/>
      <c r="AM1295" s="139"/>
      <c r="AN1295" s="139"/>
      <c r="AO1295" s="139"/>
      <c r="AP1295" s="139"/>
      <c r="AQ1295" s="139"/>
      <c r="AR1295" s="139"/>
      <c r="AS1295" s="139"/>
      <c r="AT1295" s="139"/>
      <c r="AU1295" s="139"/>
      <c r="AV1295" s="139"/>
      <c r="AW1295" s="139"/>
      <c r="AX1295" s="139"/>
      <c r="AY1295" s="139"/>
      <c r="AZ1295" s="139"/>
      <c r="BA1295" s="139"/>
      <c r="BB1295" s="139"/>
      <c r="BC1295" s="139"/>
      <c r="BD1295" s="139"/>
      <c r="BE1295" s="139"/>
      <c r="BF1295" s="139"/>
      <c r="BG1295" s="139"/>
      <c r="BH1295" s="139"/>
      <c r="BI1295" s="139"/>
      <c r="BJ1295" s="139"/>
      <c r="BK1295" s="139"/>
      <c r="BL1295" s="139"/>
      <c r="BM1295" s="139"/>
      <c r="BN1295" s="139"/>
      <c r="BO1295" s="139"/>
      <c r="BP1295" s="139"/>
      <c r="BQ1295" s="139"/>
      <c r="BR1295" s="139"/>
      <c r="BS1295" s="139"/>
      <c r="BT1295" s="139"/>
      <c r="BU1295" s="139"/>
      <c r="BV1295" s="139"/>
      <c r="BW1295" s="139"/>
      <c r="BX1295" s="139"/>
      <c r="BY1295" s="139"/>
      <c r="BZ1295" s="139"/>
      <c r="CA1295" s="139"/>
      <c r="CB1295" s="139"/>
      <c r="CC1295" s="139"/>
      <c r="CD1295" s="139"/>
    </row>
    <row r="1296" spans="2:82" s="143" customFormat="1" x14ac:dyDescent="0.2">
      <c r="B1296" s="139"/>
      <c r="C1296" s="139"/>
      <c r="D1296" s="139"/>
      <c r="E1296" s="139"/>
      <c r="F1296" s="139"/>
      <c r="G1296" s="139"/>
      <c r="H1296" s="139"/>
      <c r="I1296" s="139"/>
      <c r="J1296" s="139"/>
      <c r="K1296" s="139"/>
      <c r="L1296" s="139"/>
      <c r="M1296" s="139"/>
      <c r="N1296" s="139"/>
      <c r="O1296" s="139"/>
      <c r="P1296" s="139"/>
      <c r="Q1296" s="139"/>
      <c r="R1296" s="139"/>
      <c r="S1296" s="139"/>
      <c r="T1296" s="139"/>
      <c r="U1296" s="139"/>
      <c r="V1296" s="139"/>
      <c r="W1296" s="139"/>
      <c r="X1296" s="139"/>
      <c r="Y1296" s="139"/>
      <c r="Z1296" s="139"/>
      <c r="AA1296" s="139"/>
      <c r="AB1296" s="139"/>
      <c r="AC1296" s="139"/>
      <c r="AD1296" s="139"/>
      <c r="AE1296" s="139"/>
      <c r="AF1296" s="139"/>
      <c r="AG1296" s="139"/>
      <c r="AH1296" s="139"/>
      <c r="AI1296" s="139"/>
      <c r="AJ1296" s="139"/>
      <c r="AK1296" s="139"/>
      <c r="AL1296" s="139"/>
      <c r="AM1296" s="139"/>
      <c r="AN1296" s="139"/>
      <c r="AO1296" s="139"/>
      <c r="AP1296" s="139"/>
      <c r="AQ1296" s="139"/>
      <c r="AR1296" s="139"/>
      <c r="AS1296" s="139"/>
      <c r="AT1296" s="139"/>
      <c r="AU1296" s="139"/>
      <c r="AV1296" s="139"/>
      <c r="AW1296" s="139"/>
      <c r="AX1296" s="139"/>
      <c r="AY1296" s="139"/>
      <c r="AZ1296" s="139"/>
      <c r="BA1296" s="139"/>
      <c r="BB1296" s="139"/>
      <c r="BC1296" s="139"/>
      <c r="BD1296" s="139"/>
      <c r="BE1296" s="139"/>
      <c r="BF1296" s="139"/>
      <c r="BG1296" s="139"/>
      <c r="BH1296" s="139"/>
      <c r="BI1296" s="139"/>
      <c r="BJ1296" s="139"/>
      <c r="BK1296" s="139"/>
      <c r="BL1296" s="139"/>
      <c r="BM1296" s="139"/>
      <c r="BN1296" s="139"/>
      <c r="BO1296" s="139"/>
      <c r="BP1296" s="139"/>
      <c r="BQ1296" s="139"/>
      <c r="BR1296" s="139"/>
      <c r="BS1296" s="139"/>
      <c r="BT1296" s="139"/>
      <c r="BU1296" s="139"/>
      <c r="BV1296" s="139"/>
      <c r="BW1296" s="139"/>
      <c r="BX1296" s="139"/>
      <c r="BY1296" s="139"/>
      <c r="BZ1296" s="139"/>
      <c r="CA1296" s="139"/>
      <c r="CB1296" s="139"/>
      <c r="CC1296" s="139"/>
      <c r="CD1296" s="139"/>
    </row>
    <row r="1297" spans="2:82" s="143" customFormat="1" x14ac:dyDescent="0.2">
      <c r="B1297" s="139"/>
      <c r="C1297" s="139"/>
      <c r="D1297" s="139"/>
      <c r="E1297" s="139"/>
      <c r="F1297" s="139"/>
      <c r="G1297" s="139"/>
      <c r="H1297" s="139"/>
      <c r="I1297" s="139"/>
      <c r="J1297" s="139"/>
      <c r="K1297" s="139"/>
      <c r="L1297" s="139"/>
      <c r="M1297" s="139"/>
      <c r="N1297" s="139"/>
      <c r="O1297" s="139"/>
      <c r="P1297" s="139"/>
      <c r="Q1297" s="139"/>
      <c r="R1297" s="139"/>
      <c r="S1297" s="139"/>
      <c r="T1297" s="139"/>
      <c r="U1297" s="139"/>
      <c r="V1297" s="139"/>
      <c r="W1297" s="139"/>
      <c r="X1297" s="139"/>
      <c r="Y1297" s="139"/>
      <c r="Z1297" s="139"/>
      <c r="AA1297" s="139"/>
      <c r="AB1297" s="139"/>
      <c r="AC1297" s="139"/>
      <c r="AD1297" s="139"/>
      <c r="AE1297" s="139"/>
      <c r="AF1297" s="139"/>
      <c r="AG1297" s="139"/>
      <c r="AH1297" s="139"/>
      <c r="AI1297" s="139"/>
      <c r="AJ1297" s="139"/>
      <c r="AK1297" s="139"/>
      <c r="AL1297" s="139"/>
      <c r="AM1297" s="139"/>
      <c r="AN1297" s="139"/>
      <c r="AO1297" s="139"/>
      <c r="AP1297" s="139"/>
      <c r="AQ1297" s="139"/>
      <c r="AR1297" s="139"/>
      <c r="AS1297" s="139"/>
      <c r="AT1297" s="139"/>
      <c r="AU1297" s="139"/>
      <c r="AV1297" s="139"/>
      <c r="AW1297" s="139"/>
      <c r="AX1297" s="139"/>
      <c r="AY1297" s="139"/>
      <c r="AZ1297" s="139"/>
      <c r="BA1297" s="139"/>
      <c r="BB1297" s="139"/>
      <c r="BC1297" s="139"/>
      <c r="BD1297" s="139"/>
      <c r="BE1297" s="139"/>
      <c r="BF1297" s="139"/>
      <c r="BG1297" s="139"/>
      <c r="BH1297" s="139"/>
      <c r="BI1297" s="139"/>
      <c r="BJ1297" s="139"/>
      <c r="BK1297" s="139"/>
      <c r="BL1297" s="139"/>
      <c r="BM1297" s="139"/>
      <c r="BN1297" s="139"/>
      <c r="BO1297" s="139"/>
      <c r="BP1297" s="139"/>
      <c r="BQ1297" s="139"/>
      <c r="BR1297" s="139"/>
      <c r="BS1297" s="139"/>
      <c r="BT1297" s="139"/>
      <c r="BU1297" s="139"/>
      <c r="BV1297" s="139"/>
      <c r="BW1297" s="139"/>
      <c r="BX1297" s="139"/>
      <c r="BY1297" s="139"/>
      <c r="BZ1297" s="139"/>
      <c r="CA1297" s="139"/>
      <c r="CB1297" s="139"/>
      <c r="CC1297" s="139"/>
      <c r="CD1297" s="139"/>
    </row>
    <row r="1298" spans="2:82" s="143" customFormat="1" x14ac:dyDescent="0.2">
      <c r="B1298" s="139"/>
      <c r="C1298" s="139"/>
      <c r="D1298" s="139"/>
      <c r="E1298" s="139"/>
      <c r="F1298" s="139"/>
      <c r="G1298" s="139"/>
      <c r="H1298" s="139"/>
      <c r="I1298" s="139"/>
      <c r="J1298" s="139"/>
      <c r="K1298" s="139"/>
      <c r="L1298" s="139"/>
      <c r="M1298" s="139"/>
      <c r="N1298" s="139"/>
      <c r="O1298" s="139"/>
      <c r="P1298" s="139"/>
      <c r="Q1298" s="139"/>
      <c r="R1298" s="139"/>
      <c r="S1298" s="139"/>
      <c r="T1298" s="139"/>
      <c r="U1298" s="139"/>
      <c r="V1298" s="139"/>
      <c r="W1298" s="139"/>
      <c r="X1298" s="139"/>
      <c r="Y1298" s="139"/>
      <c r="Z1298" s="139"/>
      <c r="AA1298" s="139"/>
      <c r="AB1298" s="139"/>
      <c r="AC1298" s="139"/>
      <c r="AD1298" s="139"/>
      <c r="AE1298" s="139"/>
      <c r="AF1298" s="139"/>
      <c r="AG1298" s="139"/>
      <c r="AH1298" s="139"/>
      <c r="AI1298" s="139"/>
      <c r="AJ1298" s="139"/>
      <c r="AK1298" s="139"/>
      <c r="AL1298" s="139"/>
      <c r="AM1298" s="139"/>
      <c r="AN1298" s="139"/>
      <c r="AO1298" s="139"/>
      <c r="AP1298" s="139"/>
      <c r="AQ1298" s="139"/>
      <c r="AR1298" s="139"/>
      <c r="AS1298" s="139"/>
      <c r="AT1298" s="139"/>
      <c r="AU1298" s="139"/>
      <c r="AV1298" s="139"/>
      <c r="AW1298" s="139"/>
      <c r="AX1298" s="139"/>
      <c r="AY1298" s="139"/>
      <c r="AZ1298" s="139"/>
      <c r="BA1298" s="139"/>
      <c r="BB1298" s="139"/>
      <c r="BC1298" s="139"/>
      <c r="BD1298" s="139"/>
      <c r="BE1298" s="139"/>
      <c r="BF1298" s="139"/>
      <c r="BG1298" s="139"/>
      <c r="BH1298" s="139"/>
      <c r="BI1298" s="139"/>
      <c r="BJ1298" s="139"/>
      <c r="BK1298" s="139"/>
      <c r="BL1298" s="139"/>
      <c r="BM1298" s="139"/>
      <c r="BN1298" s="139"/>
      <c r="BO1298" s="139"/>
      <c r="BP1298" s="139"/>
      <c r="BQ1298" s="139"/>
      <c r="BR1298" s="139"/>
      <c r="BS1298" s="139"/>
      <c r="BT1298" s="139"/>
      <c r="BU1298" s="139"/>
      <c r="BV1298" s="139"/>
      <c r="BW1298" s="139"/>
      <c r="BX1298" s="139"/>
      <c r="BY1298" s="139"/>
      <c r="BZ1298" s="139"/>
      <c r="CA1298" s="139"/>
      <c r="CB1298" s="139"/>
      <c r="CC1298" s="139"/>
      <c r="CD1298" s="139"/>
    </row>
    <row r="1299" spans="2:82" s="143" customFormat="1" x14ac:dyDescent="0.2">
      <c r="B1299" s="139"/>
      <c r="C1299" s="139"/>
      <c r="D1299" s="139"/>
      <c r="E1299" s="139"/>
      <c r="F1299" s="139"/>
      <c r="G1299" s="139"/>
      <c r="H1299" s="139"/>
      <c r="I1299" s="139"/>
      <c r="J1299" s="139"/>
      <c r="K1299" s="139"/>
      <c r="L1299" s="139"/>
      <c r="M1299" s="139"/>
      <c r="N1299" s="139"/>
      <c r="O1299" s="139"/>
      <c r="P1299" s="139"/>
      <c r="Q1299" s="139"/>
      <c r="R1299" s="139"/>
      <c r="S1299" s="139"/>
      <c r="T1299" s="139"/>
      <c r="U1299" s="139"/>
      <c r="V1299" s="139"/>
      <c r="W1299" s="139"/>
      <c r="X1299" s="139"/>
      <c r="Y1299" s="139"/>
      <c r="Z1299" s="139"/>
      <c r="AA1299" s="139"/>
      <c r="AB1299" s="139"/>
      <c r="AC1299" s="139"/>
      <c r="AD1299" s="139"/>
      <c r="AE1299" s="139"/>
      <c r="AF1299" s="139"/>
      <c r="AG1299" s="139"/>
      <c r="AH1299" s="139"/>
      <c r="AI1299" s="139"/>
      <c r="AJ1299" s="139"/>
      <c r="AK1299" s="139"/>
      <c r="AL1299" s="139"/>
      <c r="AM1299" s="139"/>
      <c r="AN1299" s="139"/>
      <c r="AO1299" s="139"/>
      <c r="AP1299" s="139"/>
      <c r="AQ1299" s="139"/>
      <c r="AR1299" s="139"/>
      <c r="AS1299" s="139"/>
      <c r="AT1299" s="139"/>
      <c r="AU1299" s="139"/>
      <c r="AV1299" s="139"/>
      <c r="AW1299" s="139"/>
      <c r="AX1299" s="139"/>
      <c r="AY1299" s="139"/>
      <c r="AZ1299" s="139"/>
      <c r="BA1299" s="139"/>
      <c r="BB1299" s="139"/>
      <c r="BC1299" s="139"/>
      <c r="BD1299" s="139"/>
      <c r="BE1299" s="139"/>
      <c r="BF1299" s="139"/>
      <c r="BG1299" s="139"/>
      <c r="BH1299" s="139"/>
      <c r="BI1299" s="139"/>
      <c r="BJ1299" s="139"/>
      <c r="BK1299" s="139"/>
      <c r="BL1299" s="139"/>
      <c r="BM1299" s="139"/>
      <c r="BN1299" s="139"/>
      <c r="BO1299" s="139"/>
      <c r="BP1299" s="139"/>
      <c r="BQ1299" s="139"/>
      <c r="BR1299" s="139"/>
      <c r="BS1299" s="139"/>
      <c r="BT1299" s="139"/>
      <c r="BU1299" s="139"/>
      <c r="BV1299" s="139"/>
      <c r="BW1299" s="139"/>
      <c r="BX1299" s="139"/>
      <c r="BY1299" s="139"/>
      <c r="BZ1299" s="139"/>
      <c r="CA1299" s="139"/>
      <c r="CB1299" s="139"/>
      <c r="CC1299" s="139"/>
      <c r="CD1299" s="139"/>
    </row>
    <row r="1300" spans="2:82" s="143" customFormat="1" x14ac:dyDescent="0.2">
      <c r="B1300" s="139"/>
      <c r="C1300" s="139"/>
      <c r="D1300" s="139"/>
      <c r="E1300" s="139"/>
      <c r="F1300" s="139"/>
      <c r="G1300" s="139"/>
      <c r="H1300" s="139"/>
      <c r="I1300" s="139"/>
      <c r="J1300" s="139"/>
      <c r="K1300" s="139"/>
      <c r="L1300" s="139"/>
      <c r="M1300" s="139"/>
      <c r="N1300" s="139"/>
      <c r="O1300" s="139"/>
      <c r="P1300" s="139"/>
      <c r="Q1300" s="139"/>
      <c r="R1300" s="139"/>
      <c r="S1300" s="139"/>
      <c r="T1300" s="139"/>
      <c r="U1300" s="139"/>
      <c r="V1300" s="139"/>
      <c r="W1300" s="139"/>
      <c r="X1300" s="139"/>
      <c r="Y1300" s="139"/>
      <c r="Z1300" s="139"/>
      <c r="AA1300" s="139"/>
      <c r="AB1300" s="139"/>
      <c r="AC1300" s="139"/>
      <c r="AD1300" s="139"/>
      <c r="AE1300" s="139"/>
      <c r="AF1300" s="139"/>
      <c r="AG1300" s="139"/>
      <c r="AH1300" s="139"/>
      <c r="AI1300" s="139"/>
      <c r="AJ1300" s="139"/>
      <c r="AK1300" s="139"/>
      <c r="AL1300" s="139"/>
      <c r="AM1300" s="139"/>
      <c r="AN1300" s="139"/>
      <c r="AO1300" s="139"/>
      <c r="AP1300" s="139"/>
      <c r="AQ1300" s="139"/>
      <c r="AR1300" s="139"/>
      <c r="AS1300" s="139"/>
      <c r="AT1300" s="139"/>
      <c r="AU1300" s="139"/>
      <c r="AV1300" s="139"/>
      <c r="AW1300" s="139"/>
      <c r="AX1300" s="139"/>
      <c r="AY1300" s="139"/>
      <c r="AZ1300" s="139"/>
      <c r="BA1300" s="139"/>
      <c r="BB1300" s="139"/>
      <c r="BC1300" s="139"/>
      <c r="BD1300" s="139"/>
      <c r="BE1300" s="139"/>
      <c r="BF1300" s="139"/>
      <c r="BG1300" s="139"/>
      <c r="BH1300" s="139"/>
      <c r="BI1300" s="139"/>
      <c r="BJ1300" s="139"/>
      <c r="BK1300" s="139"/>
      <c r="BL1300" s="139"/>
      <c r="BM1300" s="139"/>
      <c r="BN1300" s="139"/>
      <c r="BO1300" s="139"/>
      <c r="BP1300" s="139"/>
      <c r="BQ1300" s="139"/>
      <c r="BR1300" s="139"/>
      <c r="BS1300" s="139"/>
      <c r="BT1300" s="139"/>
      <c r="BU1300" s="139"/>
      <c r="BV1300" s="139"/>
      <c r="BW1300" s="139"/>
      <c r="BX1300" s="139"/>
      <c r="BY1300" s="139"/>
      <c r="BZ1300" s="139"/>
      <c r="CA1300" s="139"/>
      <c r="CB1300" s="139"/>
      <c r="CC1300" s="139"/>
      <c r="CD1300" s="139"/>
    </row>
    <row r="1301" spans="2:82" s="143" customFormat="1" x14ac:dyDescent="0.2">
      <c r="B1301" s="139"/>
      <c r="C1301" s="139"/>
      <c r="D1301" s="139"/>
      <c r="E1301" s="139"/>
      <c r="F1301" s="139"/>
      <c r="G1301" s="139"/>
      <c r="H1301" s="139"/>
      <c r="I1301" s="139"/>
      <c r="J1301" s="139"/>
      <c r="K1301" s="139"/>
      <c r="L1301" s="139"/>
      <c r="M1301" s="139"/>
      <c r="N1301" s="139"/>
      <c r="O1301" s="139"/>
      <c r="P1301" s="139"/>
      <c r="Q1301" s="139"/>
      <c r="R1301" s="139"/>
      <c r="S1301" s="139"/>
      <c r="T1301" s="139"/>
      <c r="U1301" s="139"/>
      <c r="V1301" s="139"/>
      <c r="W1301" s="139"/>
      <c r="X1301" s="139"/>
      <c r="Y1301" s="139"/>
      <c r="Z1301" s="139"/>
      <c r="AA1301" s="139"/>
      <c r="AB1301" s="139"/>
      <c r="AC1301" s="139"/>
      <c r="AD1301" s="139"/>
      <c r="AE1301" s="139"/>
      <c r="AF1301" s="139"/>
      <c r="AG1301" s="139"/>
      <c r="AH1301" s="139"/>
      <c r="AI1301" s="139"/>
      <c r="AJ1301" s="139"/>
      <c r="AK1301" s="139"/>
      <c r="AL1301" s="139"/>
      <c r="AM1301" s="139"/>
      <c r="AN1301" s="139"/>
      <c r="AO1301" s="139"/>
      <c r="AP1301" s="139"/>
      <c r="AQ1301" s="139"/>
      <c r="AR1301" s="139"/>
      <c r="AS1301" s="139"/>
      <c r="AT1301" s="139"/>
      <c r="AU1301" s="139"/>
      <c r="AV1301" s="139"/>
      <c r="AW1301" s="139"/>
      <c r="AX1301" s="139"/>
      <c r="AY1301" s="139"/>
      <c r="AZ1301" s="139"/>
      <c r="BA1301" s="139"/>
      <c r="BB1301" s="139"/>
      <c r="BC1301" s="139"/>
      <c r="BD1301" s="139"/>
      <c r="BE1301" s="139"/>
      <c r="BF1301" s="139"/>
      <c r="BG1301" s="139"/>
      <c r="BH1301" s="139"/>
      <c r="BI1301" s="139"/>
      <c r="BJ1301" s="139"/>
      <c r="BK1301" s="139"/>
      <c r="BL1301" s="139"/>
      <c r="BM1301" s="139"/>
      <c r="BN1301" s="139"/>
      <c r="BO1301" s="139"/>
      <c r="BP1301" s="139"/>
      <c r="BQ1301" s="139"/>
      <c r="BR1301" s="139"/>
      <c r="BS1301" s="139"/>
      <c r="BT1301" s="139"/>
      <c r="BU1301" s="139"/>
      <c r="BV1301" s="139"/>
      <c r="BW1301" s="139"/>
      <c r="BX1301" s="139"/>
      <c r="BY1301" s="139"/>
      <c r="BZ1301" s="139"/>
      <c r="CA1301" s="139"/>
      <c r="CB1301" s="139"/>
      <c r="CC1301" s="139"/>
      <c r="CD1301" s="139"/>
    </row>
    <row r="1302" spans="2:82" s="143" customFormat="1" x14ac:dyDescent="0.2">
      <c r="B1302" s="139"/>
      <c r="C1302" s="139"/>
      <c r="D1302" s="139"/>
      <c r="E1302" s="139"/>
      <c r="F1302" s="139"/>
      <c r="G1302" s="139"/>
      <c r="H1302" s="139"/>
      <c r="I1302" s="139"/>
      <c r="J1302" s="139"/>
      <c r="K1302" s="139"/>
      <c r="L1302" s="139"/>
      <c r="M1302" s="139"/>
      <c r="N1302" s="139"/>
      <c r="O1302" s="139"/>
      <c r="P1302" s="139"/>
      <c r="Q1302" s="139"/>
      <c r="R1302" s="139"/>
      <c r="S1302" s="139"/>
      <c r="T1302" s="139"/>
      <c r="U1302" s="139"/>
      <c r="V1302" s="139"/>
      <c r="W1302" s="139"/>
      <c r="X1302" s="139"/>
      <c r="Y1302" s="139"/>
      <c r="Z1302" s="139"/>
      <c r="AA1302" s="139"/>
      <c r="AB1302" s="139"/>
      <c r="AC1302" s="139"/>
      <c r="AD1302" s="139"/>
      <c r="AE1302" s="139"/>
      <c r="AF1302" s="139"/>
      <c r="AG1302" s="139"/>
      <c r="AH1302" s="139"/>
      <c r="AI1302" s="139"/>
      <c r="AJ1302" s="139"/>
      <c r="AK1302" s="139"/>
      <c r="AL1302" s="139"/>
      <c r="AM1302" s="139"/>
      <c r="AN1302" s="139"/>
      <c r="AO1302" s="139"/>
      <c r="AP1302" s="139"/>
      <c r="AQ1302" s="139"/>
      <c r="AR1302" s="139"/>
      <c r="AS1302" s="139"/>
      <c r="AT1302" s="139"/>
      <c r="AU1302" s="139"/>
      <c r="AV1302" s="139"/>
      <c r="AW1302" s="139"/>
      <c r="AX1302" s="139"/>
      <c r="AY1302" s="139"/>
      <c r="AZ1302" s="139"/>
      <c r="BA1302" s="139"/>
      <c r="BB1302" s="139"/>
      <c r="BC1302" s="139"/>
      <c r="BD1302" s="139"/>
      <c r="BE1302" s="139"/>
      <c r="BF1302" s="139"/>
      <c r="BG1302" s="139"/>
      <c r="BH1302" s="139"/>
      <c r="BI1302" s="139"/>
      <c r="BJ1302" s="139"/>
      <c r="BK1302" s="139"/>
      <c r="BL1302" s="139"/>
      <c r="BM1302" s="139"/>
      <c r="BN1302" s="139"/>
      <c r="BO1302" s="139"/>
      <c r="BP1302" s="139"/>
      <c r="BQ1302" s="139"/>
      <c r="BR1302" s="139"/>
      <c r="BS1302" s="139"/>
      <c r="BT1302" s="139"/>
      <c r="BU1302" s="139"/>
      <c r="BV1302" s="139"/>
      <c r="BW1302" s="139"/>
      <c r="BX1302" s="139"/>
      <c r="BY1302" s="139"/>
      <c r="BZ1302" s="139"/>
      <c r="CA1302" s="139"/>
      <c r="CB1302" s="139"/>
      <c r="CC1302" s="139"/>
      <c r="CD1302" s="139"/>
    </row>
    <row r="1303" spans="2:82" s="143" customFormat="1" x14ac:dyDescent="0.2">
      <c r="B1303" s="139"/>
      <c r="C1303" s="139"/>
      <c r="D1303" s="139"/>
      <c r="E1303" s="139"/>
      <c r="F1303" s="139"/>
      <c r="G1303" s="139"/>
      <c r="H1303" s="139"/>
      <c r="I1303" s="139"/>
      <c r="J1303" s="139"/>
      <c r="K1303" s="139"/>
      <c r="L1303" s="139"/>
      <c r="M1303" s="139"/>
      <c r="N1303" s="139"/>
      <c r="O1303" s="139"/>
      <c r="P1303" s="139"/>
      <c r="Q1303" s="139"/>
      <c r="R1303" s="139"/>
      <c r="S1303" s="139"/>
      <c r="T1303" s="139"/>
      <c r="U1303" s="139"/>
      <c r="V1303" s="139"/>
      <c r="W1303" s="139"/>
      <c r="X1303" s="139"/>
      <c r="Y1303" s="139"/>
      <c r="Z1303" s="139"/>
      <c r="AA1303" s="139"/>
      <c r="AB1303" s="139"/>
      <c r="AC1303" s="139"/>
      <c r="AD1303" s="139"/>
      <c r="AE1303" s="139"/>
      <c r="AF1303" s="139"/>
      <c r="AG1303" s="139"/>
      <c r="AH1303" s="139"/>
      <c r="AI1303" s="139"/>
      <c r="AJ1303" s="139"/>
      <c r="AK1303" s="139"/>
      <c r="AL1303" s="139"/>
      <c r="AM1303" s="139"/>
      <c r="AN1303" s="139"/>
      <c r="AO1303" s="139"/>
      <c r="AP1303" s="139"/>
      <c r="AQ1303" s="139"/>
      <c r="AR1303" s="139"/>
      <c r="AS1303" s="139"/>
      <c r="AT1303" s="139"/>
      <c r="AU1303" s="139"/>
      <c r="AV1303" s="139"/>
      <c r="AW1303" s="139"/>
      <c r="AX1303" s="139"/>
      <c r="AY1303" s="139"/>
      <c r="AZ1303" s="139"/>
      <c r="BA1303" s="139"/>
      <c r="BB1303" s="139"/>
      <c r="BC1303" s="139"/>
      <c r="BD1303" s="139"/>
      <c r="BE1303" s="139"/>
      <c r="BF1303" s="139"/>
      <c r="BG1303" s="139"/>
      <c r="BH1303" s="139"/>
      <c r="BI1303" s="139"/>
      <c r="BJ1303" s="139"/>
      <c r="BK1303" s="139"/>
      <c r="BL1303" s="139"/>
      <c r="BM1303" s="139"/>
      <c r="BN1303" s="139"/>
      <c r="BO1303" s="139"/>
      <c r="BP1303" s="139"/>
      <c r="BQ1303" s="139"/>
      <c r="BR1303" s="139"/>
      <c r="BS1303" s="139"/>
      <c r="BT1303" s="139"/>
      <c r="BU1303" s="139"/>
      <c r="BV1303" s="139"/>
      <c r="BW1303" s="139"/>
      <c r="BX1303" s="139"/>
      <c r="BY1303" s="139"/>
      <c r="BZ1303" s="139"/>
      <c r="CA1303" s="139"/>
      <c r="CB1303" s="139"/>
      <c r="CC1303" s="139"/>
      <c r="CD1303" s="139"/>
    </row>
    <row r="1304" spans="2:82" s="143" customFormat="1" x14ac:dyDescent="0.2">
      <c r="B1304" s="139"/>
      <c r="C1304" s="139"/>
      <c r="D1304" s="139"/>
      <c r="E1304" s="139"/>
      <c r="F1304" s="139"/>
      <c r="G1304" s="139"/>
      <c r="H1304" s="139"/>
      <c r="I1304" s="139"/>
      <c r="J1304" s="139"/>
      <c r="K1304" s="139"/>
      <c r="L1304" s="139"/>
      <c r="M1304" s="139"/>
      <c r="N1304" s="139"/>
      <c r="O1304" s="139"/>
      <c r="P1304" s="139"/>
      <c r="Q1304" s="139"/>
      <c r="R1304" s="139"/>
      <c r="S1304" s="139"/>
      <c r="T1304" s="139"/>
      <c r="U1304" s="139"/>
      <c r="V1304" s="139"/>
      <c r="W1304" s="139"/>
      <c r="X1304" s="139"/>
      <c r="Y1304" s="139"/>
      <c r="Z1304" s="139"/>
      <c r="AA1304" s="139"/>
      <c r="AB1304" s="139"/>
      <c r="AC1304" s="139"/>
      <c r="AD1304" s="139"/>
      <c r="AE1304" s="139"/>
      <c r="AF1304" s="139"/>
      <c r="AG1304" s="139"/>
      <c r="AH1304" s="139"/>
      <c r="AI1304" s="139"/>
      <c r="AJ1304" s="139"/>
      <c r="AK1304" s="139"/>
      <c r="AL1304" s="139"/>
      <c r="AM1304" s="139"/>
      <c r="AN1304" s="139"/>
      <c r="AO1304" s="139"/>
      <c r="AP1304" s="139"/>
      <c r="AQ1304" s="139"/>
      <c r="AR1304" s="139"/>
      <c r="AS1304" s="139"/>
      <c r="AT1304" s="139"/>
      <c r="AU1304" s="139"/>
      <c r="AV1304" s="139"/>
      <c r="AW1304" s="139"/>
      <c r="AX1304" s="139"/>
      <c r="AY1304" s="139"/>
      <c r="AZ1304" s="139"/>
      <c r="BA1304" s="139"/>
      <c r="BB1304" s="139"/>
      <c r="BC1304" s="139"/>
      <c r="BD1304" s="139"/>
      <c r="BE1304" s="139"/>
      <c r="BF1304" s="139"/>
      <c r="BG1304" s="139"/>
      <c r="BH1304" s="139"/>
      <c r="BI1304" s="139"/>
      <c r="BJ1304" s="139"/>
      <c r="BK1304" s="139"/>
      <c r="BL1304" s="139"/>
      <c r="BM1304" s="139"/>
      <c r="BN1304" s="139"/>
      <c r="BO1304" s="139"/>
      <c r="BP1304" s="139"/>
      <c r="BQ1304" s="139"/>
      <c r="BR1304" s="139"/>
      <c r="BS1304" s="139"/>
      <c r="BT1304" s="139"/>
      <c r="BU1304" s="139"/>
      <c r="BV1304" s="139"/>
      <c r="BW1304" s="139"/>
      <c r="BX1304" s="139"/>
      <c r="BY1304" s="139"/>
      <c r="BZ1304" s="139"/>
      <c r="CA1304" s="139"/>
      <c r="CB1304" s="139"/>
      <c r="CC1304" s="139"/>
      <c r="CD1304" s="139"/>
    </row>
    <row r="1305" spans="2:82" s="143" customFormat="1" x14ac:dyDescent="0.2">
      <c r="B1305" s="139"/>
      <c r="C1305" s="139"/>
      <c r="D1305" s="139"/>
      <c r="E1305" s="139"/>
      <c r="F1305" s="139"/>
      <c r="G1305" s="139"/>
      <c r="H1305" s="139"/>
      <c r="I1305" s="139"/>
      <c r="J1305" s="139"/>
      <c r="K1305" s="139"/>
      <c r="L1305" s="139"/>
      <c r="M1305" s="139"/>
      <c r="N1305" s="139"/>
      <c r="O1305" s="139"/>
      <c r="P1305" s="139"/>
      <c r="Q1305" s="139"/>
      <c r="R1305" s="139"/>
      <c r="S1305" s="139"/>
      <c r="T1305" s="139"/>
      <c r="U1305" s="139"/>
      <c r="V1305" s="139"/>
      <c r="W1305" s="139"/>
      <c r="X1305" s="139"/>
      <c r="Y1305" s="139"/>
      <c r="Z1305" s="139"/>
      <c r="AA1305" s="139"/>
      <c r="AB1305" s="139"/>
      <c r="AC1305" s="139"/>
      <c r="AD1305" s="139"/>
      <c r="AE1305" s="139"/>
      <c r="AF1305" s="139"/>
      <c r="AG1305" s="139"/>
      <c r="AH1305" s="139"/>
      <c r="AI1305" s="139"/>
      <c r="AJ1305" s="139"/>
      <c r="AK1305" s="139"/>
      <c r="AL1305" s="139"/>
      <c r="AM1305" s="139"/>
      <c r="AN1305" s="139"/>
      <c r="AO1305" s="139"/>
      <c r="AP1305" s="139"/>
      <c r="AQ1305" s="139"/>
      <c r="AR1305" s="139"/>
      <c r="AS1305" s="139"/>
      <c r="AT1305" s="139"/>
      <c r="AU1305" s="139"/>
      <c r="AV1305" s="139"/>
      <c r="AW1305" s="139"/>
      <c r="AX1305" s="139"/>
      <c r="AY1305" s="139"/>
      <c r="AZ1305" s="139"/>
      <c r="BA1305" s="139"/>
      <c r="BB1305" s="139"/>
      <c r="BC1305" s="139"/>
      <c r="BD1305" s="139"/>
      <c r="BE1305" s="139"/>
      <c r="BF1305" s="139"/>
      <c r="BG1305" s="139"/>
      <c r="BH1305" s="139"/>
      <c r="BI1305" s="139"/>
      <c r="BJ1305" s="139"/>
      <c r="BK1305" s="139"/>
      <c r="BL1305" s="139"/>
      <c r="BM1305" s="139"/>
      <c r="BN1305" s="139"/>
      <c r="BO1305" s="139"/>
      <c r="BP1305" s="139"/>
      <c r="BQ1305" s="139"/>
      <c r="BR1305" s="139"/>
      <c r="BS1305" s="139"/>
      <c r="BT1305" s="139"/>
      <c r="BU1305" s="139"/>
      <c r="BV1305" s="139"/>
      <c r="BW1305" s="139"/>
      <c r="BX1305" s="139"/>
      <c r="BY1305" s="139"/>
      <c r="BZ1305" s="139"/>
      <c r="CA1305" s="139"/>
      <c r="CB1305" s="139"/>
      <c r="CC1305" s="139"/>
      <c r="CD1305" s="139"/>
    </row>
    <row r="1306" spans="2:82" s="143" customFormat="1" x14ac:dyDescent="0.2">
      <c r="B1306" s="139"/>
      <c r="C1306" s="139"/>
      <c r="D1306" s="139"/>
      <c r="E1306" s="139"/>
      <c r="F1306" s="139"/>
      <c r="G1306" s="139"/>
      <c r="H1306" s="139"/>
      <c r="I1306" s="139"/>
      <c r="J1306" s="139"/>
      <c r="K1306" s="139"/>
      <c r="L1306" s="139"/>
      <c r="M1306" s="139"/>
      <c r="N1306" s="139"/>
      <c r="O1306" s="139"/>
      <c r="P1306" s="139"/>
      <c r="Q1306" s="139"/>
      <c r="R1306" s="139"/>
      <c r="S1306" s="139"/>
      <c r="T1306" s="139"/>
      <c r="U1306" s="139"/>
      <c r="V1306" s="139"/>
      <c r="W1306" s="139"/>
      <c r="X1306" s="139"/>
      <c r="Y1306" s="139"/>
      <c r="Z1306" s="139"/>
      <c r="AA1306" s="139"/>
      <c r="AB1306" s="139"/>
      <c r="AC1306" s="139"/>
      <c r="AD1306" s="139"/>
      <c r="AE1306" s="139"/>
      <c r="AF1306" s="139"/>
      <c r="AG1306" s="139"/>
      <c r="AH1306" s="139"/>
      <c r="AI1306" s="139"/>
      <c r="AJ1306" s="139"/>
      <c r="AK1306" s="139"/>
      <c r="AL1306" s="139"/>
      <c r="AM1306" s="139"/>
      <c r="AN1306" s="139"/>
      <c r="AO1306" s="139"/>
      <c r="AP1306" s="139"/>
      <c r="AQ1306" s="139"/>
      <c r="AR1306" s="139"/>
      <c r="AS1306" s="139"/>
      <c r="AT1306" s="139"/>
      <c r="AU1306" s="139"/>
      <c r="AV1306" s="139"/>
      <c r="AW1306" s="139"/>
      <c r="AX1306" s="139"/>
      <c r="AY1306" s="139"/>
      <c r="AZ1306" s="139"/>
      <c r="BA1306" s="139"/>
      <c r="BB1306" s="139"/>
      <c r="BC1306" s="139"/>
      <c r="BD1306" s="139"/>
      <c r="BE1306" s="139"/>
      <c r="BF1306" s="139"/>
      <c r="BG1306" s="139"/>
      <c r="BH1306" s="139"/>
      <c r="BI1306" s="139"/>
      <c r="BJ1306" s="139"/>
      <c r="BK1306" s="139"/>
      <c r="BL1306" s="139"/>
      <c r="BM1306" s="139"/>
      <c r="BN1306" s="139"/>
      <c r="BO1306" s="139"/>
      <c r="BP1306" s="139"/>
      <c r="BQ1306" s="139"/>
      <c r="BR1306" s="139"/>
      <c r="BS1306" s="139"/>
      <c r="BT1306" s="139"/>
      <c r="BU1306" s="139"/>
      <c r="BV1306" s="139"/>
      <c r="BW1306" s="139"/>
      <c r="BX1306" s="139"/>
      <c r="BY1306" s="139"/>
      <c r="BZ1306" s="139"/>
      <c r="CA1306" s="139"/>
      <c r="CB1306" s="139"/>
      <c r="CC1306" s="139"/>
      <c r="CD1306" s="139"/>
    </row>
    <row r="1307" spans="2:82" s="143" customFormat="1" x14ac:dyDescent="0.2">
      <c r="B1307" s="139"/>
      <c r="C1307" s="139"/>
      <c r="D1307" s="139"/>
      <c r="E1307" s="139"/>
      <c r="F1307" s="139"/>
      <c r="G1307" s="139"/>
      <c r="H1307" s="139"/>
      <c r="I1307" s="139"/>
      <c r="J1307" s="139"/>
      <c r="K1307" s="139"/>
      <c r="L1307" s="139"/>
      <c r="M1307" s="139"/>
      <c r="N1307" s="139"/>
      <c r="O1307" s="139"/>
      <c r="P1307" s="139"/>
      <c r="Q1307" s="139"/>
      <c r="R1307" s="139"/>
      <c r="S1307" s="139"/>
      <c r="T1307" s="139"/>
      <c r="U1307" s="139"/>
      <c r="V1307" s="139"/>
      <c r="W1307" s="139"/>
      <c r="X1307" s="139"/>
      <c r="Y1307" s="139"/>
      <c r="Z1307" s="139"/>
      <c r="AA1307" s="139"/>
      <c r="AB1307" s="139"/>
      <c r="AC1307" s="139"/>
      <c r="AD1307" s="139"/>
      <c r="AE1307" s="139"/>
      <c r="AF1307" s="139"/>
      <c r="AG1307" s="139"/>
      <c r="AH1307" s="139"/>
      <c r="AI1307" s="139"/>
      <c r="AJ1307" s="139"/>
      <c r="AK1307" s="139"/>
      <c r="AL1307" s="139"/>
      <c r="AM1307" s="139"/>
      <c r="AN1307" s="139"/>
      <c r="AO1307" s="139"/>
      <c r="AP1307" s="139"/>
      <c r="AQ1307" s="139"/>
      <c r="AR1307" s="139"/>
      <c r="AS1307" s="139"/>
      <c r="AT1307" s="139"/>
      <c r="AU1307" s="139"/>
      <c r="AV1307" s="139"/>
      <c r="AW1307" s="139"/>
      <c r="AX1307" s="139"/>
      <c r="AY1307" s="139"/>
      <c r="AZ1307" s="139"/>
      <c r="BA1307" s="139"/>
      <c r="BB1307" s="139"/>
      <c r="BC1307" s="139"/>
      <c r="BD1307" s="139"/>
      <c r="BE1307" s="139"/>
      <c r="BF1307" s="139"/>
      <c r="BG1307" s="139"/>
      <c r="BH1307" s="139"/>
      <c r="BI1307" s="139"/>
      <c r="BJ1307" s="139"/>
      <c r="BK1307" s="139"/>
      <c r="BL1307" s="139"/>
      <c r="BM1307" s="139"/>
      <c r="BN1307" s="139"/>
      <c r="BO1307" s="139"/>
      <c r="BP1307" s="139"/>
      <c r="BQ1307" s="139"/>
      <c r="BR1307" s="139"/>
      <c r="BS1307" s="139"/>
      <c r="BT1307" s="139"/>
      <c r="BU1307" s="139"/>
      <c r="BV1307" s="139"/>
      <c r="BW1307" s="139"/>
      <c r="BX1307" s="139"/>
      <c r="BY1307" s="139"/>
      <c r="BZ1307" s="139"/>
      <c r="CA1307" s="139"/>
      <c r="CB1307" s="139"/>
      <c r="CC1307" s="139"/>
      <c r="CD1307" s="139"/>
    </row>
    <row r="1308" spans="2:82" s="143" customFormat="1" x14ac:dyDescent="0.2">
      <c r="B1308" s="139"/>
      <c r="C1308" s="139"/>
      <c r="D1308" s="139"/>
      <c r="E1308" s="139"/>
      <c r="F1308" s="139"/>
      <c r="G1308" s="139"/>
      <c r="H1308" s="139"/>
      <c r="I1308" s="139"/>
      <c r="J1308" s="139"/>
      <c r="K1308" s="139"/>
      <c r="L1308" s="139"/>
      <c r="M1308" s="139"/>
      <c r="N1308" s="139"/>
      <c r="O1308" s="139"/>
      <c r="P1308" s="139"/>
      <c r="Q1308" s="139"/>
      <c r="R1308" s="139"/>
      <c r="S1308" s="139"/>
      <c r="T1308" s="139"/>
      <c r="U1308" s="139"/>
      <c r="V1308" s="139"/>
      <c r="W1308" s="139"/>
      <c r="X1308" s="139"/>
      <c r="Y1308" s="139"/>
      <c r="Z1308" s="139"/>
      <c r="AA1308" s="139"/>
      <c r="AB1308" s="139"/>
      <c r="AC1308" s="139"/>
      <c r="AD1308" s="139"/>
      <c r="AE1308" s="139"/>
      <c r="AF1308" s="139"/>
      <c r="AG1308" s="139"/>
      <c r="AH1308" s="139"/>
      <c r="AI1308" s="139"/>
      <c r="AJ1308" s="139"/>
      <c r="AK1308" s="139"/>
      <c r="AL1308" s="139"/>
      <c r="AM1308" s="139"/>
      <c r="AN1308" s="139"/>
      <c r="AO1308" s="139"/>
      <c r="AP1308" s="139"/>
      <c r="AQ1308" s="139"/>
      <c r="AR1308" s="139"/>
      <c r="AS1308" s="139"/>
      <c r="AT1308" s="139"/>
      <c r="AU1308" s="139"/>
      <c r="AV1308" s="139"/>
      <c r="AW1308" s="139"/>
      <c r="AX1308" s="139"/>
      <c r="AY1308" s="139"/>
      <c r="AZ1308" s="139"/>
      <c r="BA1308" s="139"/>
      <c r="BB1308" s="139"/>
      <c r="BC1308" s="139"/>
      <c r="BD1308" s="139"/>
      <c r="BE1308" s="139"/>
      <c r="BF1308" s="139"/>
      <c r="BG1308" s="139"/>
      <c r="BH1308" s="139"/>
      <c r="BI1308" s="139"/>
      <c r="BJ1308" s="139"/>
      <c r="BK1308" s="139"/>
      <c r="BL1308" s="139"/>
      <c r="BM1308" s="139"/>
      <c r="BN1308" s="139"/>
      <c r="BO1308" s="139"/>
      <c r="BP1308" s="139"/>
      <c r="BQ1308" s="139"/>
      <c r="BR1308" s="139"/>
      <c r="BS1308" s="139"/>
      <c r="BT1308" s="139"/>
      <c r="BU1308" s="139"/>
      <c r="BV1308" s="139"/>
      <c r="BW1308" s="139"/>
      <c r="BX1308" s="139"/>
      <c r="BY1308" s="139"/>
      <c r="BZ1308" s="139"/>
      <c r="CA1308" s="139"/>
      <c r="CB1308" s="139"/>
      <c r="CC1308" s="139"/>
      <c r="CD1308" s="139"/>
    </row>
    <row r="1309" spans="2:82" s="143" customFormat="1" x14ac:dyDescent="0.2">
      <c r="B1309" s="139"/>
      <c r="C1309" s="139"/>
      <c r="D1309" s="139"/>
      <c r="E1309" s="139"/>
      <c r="F1309" s="139"/>
      <c r="G1309" s="139"/>
      <c r="H1309" s="139"/>
      <c r="I1309" s="139"/>
      <c r="J1309" s="139"/>
      <c r="K1309" s="139"/>
      <c r="L1309" s="139"/>
      <c r="M1309" s="139"/>
      <c r="N1309" s="139"/>
      <c r="O1309" s="139"/>
      <c r="P1309" s="139"/>
      <c r="Q1309" s="139"/>
      <c r="R1309" s="139"/>
      <c r="S1309" s="139"/>
      <c r="T1309" s="139"/>
      <c r="U1309" s="139"/>
      <c r="V1309" s="139"/>
      <c r="W1309" s="139"/>
      <c r="X1309" s="139"/>
      <c r="Y1309" s="139"/>
      <c r="Z1309" s="139"/>
      <c r="AA1309" s="139"/>
      <c r="AB1309" s="139"/>
      <c r="AC1309" s="139"/>
      <c r="AD1309" s="139"/>
      <c r="AE1309" s="139"/>
      <c r="AF1309" s="139"/>
      <c r="AG1309" s="139"/>
      <c r="AH1309" s="139"/>
      <c r="AI1309" s="139"/>
      <c r="AJ1309" s="139"/>
      <c r="AK1309" s="139"/>
      <c r="AL1309" s="139"/>
      <c r="AM1309" s="139"/>
      <c r="AN1309" s="139"/>
      <c r="AO1309" s="139"/>
      <c r="AP1309" s="139"/>
      <c r="AQ1309" s="139"/>
      <c r="AR1309" s="139"/>
      <c r="AS1309" s="139"/>
      <c r="AT1309" s="139"/>
      <c r="AU1309" s="139"/>
      <c r="AV1309" s="139"/>
      <c r="AW1309" s="139"/>
      <c r="AX1309" s="139"/>
      <c r="AY1309" s="139"/>
      <c r="AZ1309" s="139"/>
      <c r="BA1309" s="139"/>
      <c r="BB1309" s="139"/>
      <c r="BC1309" s="139"/>
      <c r="BD1309" s="139"/>
      <c r="BE1309" s="139"/>
      <c r="BF1309" s="139"/>
      <c r="BG1309" s="139"/>
      <c r="BH1309" s="139"/>
      <c r="BI1309" s="139"/>
      <c r="BJ1309" s="139"/>
      <c r="BK1309" s="139"/>
      <c r="BL1309" s="139"/>
      <c r="BM1309" s="139"/>
      <c r="BN1309" s="139"/>
      <c r="BO1309" s="139"/>
      <c r="BP1309" s="139"/>
      <c r="BQ1309" s="139"/>
      <c r="BR1309" s="139"/>
      <c r="BS1309" s="139"/>
      <c r="BT1309" s="139"/>
      <c r="BU1309" s="139"/>
      <c r="BV1309" s="139"/>
      <c r="BW1309" s="139"/>
      <c r="BX1309" s="139"/>
      <c r="BY1309" s="139"/>
      <c r="BZ1309" s="139"/>
      <c r="CA1309" s="139"/>
      <c r="CB1309" s="139"/>
      <c r="CC1309" s="139"/>
      <c r="CD1309" s="139"/>
    </row>
    <row r="1310" spans="2:82" s="143" customFormat="1" x14ac:dyDescent="0.2">
      <c r="B1310" s="139"/>
      <c r="C1310" s="139"/>
      <c r="D1310" s="139"/>
      <c r="E1310" s="139"/>
      <c r="F1310" s="139"/>
      <c r="G1310" s="139"/>
      <c r="H1310" s="139"/>
      <c r="I1310" s="139"/>
      <c r="J1310" s="139"/>
      <c r="K1310" s="139"/>
      <c r="L1310" s="139"/>
      <c r="M1310" s="139"/>
      <c r="N1310" s="139"/>
      <c r="O1310" s="139"/>
      <c r="P1310" s="139"/>
      <c r="Q1310" s="139"/>
      <c r="R1310" s="139"/>
      <c r="S1310" s="139"/>
      <c r="T1310" s="139"/>
      <c r="U1310" s="139"/>
      <c r="V1310" s="139"/>
      <c r="W1310" s="139"/>
      <c r="X1310" s="139"/>
      <c r="Y1310" s="139"/>
      <c r="Z1310" s="139"/>
      <c r="AA1310" s="139"/>
      <c r="AB1310" s="139"/>
      <c r="AC1310" s="139"/>
      <c r="AD1310" s="139"/>
      <c r="AE1310" s="139"/>
      <c r="AF1310" s="139"/>
      <c r="AG1310" s="139"/>
      <c r="AH1310" s="139"/>
      <c r="AI1310" s="139"/>
      <c r="AJ1310" s="139"/>
      <c r="AK1310" s="139"/>
      <c r="AL1310" s="139"/>
      <c r="AM1310" s="139"/>
      <c r="AN1310" s="139"/>
      <c r="AO1310" s="139"/>
      <c r="AP1310" s="139"/>
      <c r="AQ1310" s="139"/>
      <c r="AR1310" s="139"/>
      <c r="AS1310" s="139"/>
      <c r="AT1310" s="139"/>
      <c r="AU1310" s="139"/>
      <c r="AV1310" s="139"/>
      <c r="AW1310" s="139"/>
      <c r="AX1310" s="139"/>
      <c r="AY1310" s="139"/>
      <c r="AZ1310" s="139"/>
      <c r="BA1310" s="139"/>
      <c r="BB1310" s="139"/>
      <c r="BC1310" s="139"/>
      <c r="BD1310" s="139"/>
      <c r="BE1310" s="139"/>
      <c r="BF1310" s="139"/>
      <c r="BG1310" s="139"/>
      <c r="BH1310" s="139"/>
      <c r="BI1310" s="139"/>
      <c r="BJ1310" s="139"/>
      <c r="BK1310" s="139"/>
      <c r="BL1310" s="139"/>
      <c r="BM1310" s="139"/>
      <c r="BN1310" s="139"/>
      <c r="BO1310" s="139"/>
      <c r="BP1310" s="139"/>
      <c r="BQ1310" s="139"/>
      <c r="BR1310" s="139"/>
      <c r="BS1310" s="139"/>
      <c r="BT1310" s="139"/>
      <c r="BU1310" s="139"/>
      <c r="BV1310" s="139"/>
      <c r="BW1310" s="139"/>
      <c r="BX1310" s="139"/>
      <c r="BY1310" s="139"/>
      <c r="BZ1310" s="139"/>
      <c r="CA1310" s="139"/>
      <c r="CB1310" s="139"/>
      <c r="CC1310" s="139"/>
      <c r="CD1310" s="139"/>
    </row>
    <row r="1311" spans="2:82" s="143" customFormat="1" x14ac:dyDescent="0.2">
      <c r="B1311" s="139"/>
      <c r="C1311" s="139"/>
      <c r="D1311" s="139"/>
      <c r="E1311" s="139"/>
      <c r="F1311" s="139"/>
      <c r="G1311" s="139"/>
      <c r="H1311" s="139"/>
      <c r="I1311" s="139"/>
      <c r="J1311" s="139"/>
      <c r="K1311" s="139"/>
      <c r="L1311" s="139"/>
      <c r="M1311" s="139"/>
      <c r="N1311" s="139"/>
      <c r="O1311" s="139"/>
      <c r="P1311" s="139"/>
      <c r="Q1311" s="139"/>
      <c r="R1311" s="139"/>
      <c r="S1311" s="139"/>
      <c r="T1311" s="139"/>
      <c r="U1311" s="139"/>
      <c r="V1311" s="139"/>
      <c r="W1311" s="139"/>
      <c r="X1311" s="139"/>
      <c r="Y1311" s="139"/>
      <c r="Z1311" s="139"/>
      <c r="AA1311" s="139"/>
      <c r="AB1311" s="139"/>
      <c r="AC1311" s="139"/>
      <c r="AD1311" s="139"/>
      <c r="AE1311" s="139"/>
      <c r="AF1311" s="139"/>
      <c r="AG1311" s="139"/>
      <c r="AH1311" s="139"/>
      <c r="AI1311" s="139"/>
      <c r="AJ1311" s="139"/>
      <c r="AK1311" s="139"/>
      <c r="AL1311" s="139"/>
      <c r="AM1311" s="139"/>
      <c r="AN1311" s="139"/>
      <c r="AO1311" s="139"/>
      <c r="AP1311" s="139"/>
      <c r="AQ1311" s="139"/>
      <c r="AR1311" s="139"/>
      <c r="AS1311" s="139"/>
      <c r="AT1311" s="139"/>
      <c r="AU1311" s="139"/>
      <c r="AV1311" s="139"/>
      <c r="AW1311" s="139"/>
      <c r="AX1311" s="139"/>
      <c r="AY1311" s="139"/>
      <c r="AZ1311" s="139"/>
      <c r="BA1311" s="139"/>
      <c r="BB1311" s="139"/>
      <c r="BC1311" s="139"/>
      <c r="BD1311" s="139"/>
      <c r="BE1311" s="139"/>
      <c r="BF1311" s="139"/>
      <c r="BG1311" s="139"/>
      <c r="BH1311" s="139"/>
      <c r="BI1311" s="139"/>
      <c r="BJ1311" s="139"/>
      <c r="BK1311" s="139"/>
      <c r="BL1311" s="139"/>
      <c r="BM1311" s="139"/>
      <c r="BN1311" s="139"/>
      <c r="BO1311" s="139"/>
      <c r="BP1311" s="139"/>
      <c r="BQ1311" s="139"/>
      <c r="BR1311" s="139"/>
      <c r="BS1311" s="139"/>
      <c r="BT1311" s="139"/>
      <c r="BU1311" s="139"/>
      <c r="BV1311" s="139"/>
      <c r="BW1311" s="139"/>
      <c r="BX1311" s="139"/>
      <c r="BY1311" s="139"/>
      <c r="BZ1311" s="139"/>
      <c r="CA1311" s="139"/>
      <c r="CB1311" s="139"/>
      <c r="CC1311" s="139"/>
      <c r="CD1311" s="139"/>
    </row>
    <row r="1312" spans="2:82" s="143" customFormat="1" x14ac:dyDescent="0.2">
      <c r="B1312" s="139"/>
      <c r="C1312" s="139"/>
      <c r="D1312" s="139"/>
      <c r="E1312" s="139"/>
      <c r="F1312" s="139"/>
      <c r="G1312" s="139"/>
      <c r="H1312" s="139"/>
      <c r="I1312" s="139"/>
      <c r="J1312" s="139"/>
      <c r="K1312" s="139"/>
      <c r="L1312" s="139"/>
      <c r="M1312" s="139"/>
      <c r="N1312" s="139"/>
      <c r="O1312" s="139"/>
      <c r="P1312" s="139"/>
      <c r="Q1312" s="139"/>
      <c r="R1312" s="139"/>
      <c r="S1312" s="139"/>
      <c r="T1312" s="139"/>
      <c r="U1312" s="139"/>
      <c r="V1312" s="139"/>
      <c r="W1312" s="139"/>
      <c r="X1312" s="139"/>
      <c r="Y1312" s="139"/>
      <c r="Z1312" s="139"/>
      <c r="AA1312" s="139"/>
      <c r="AB1312" s="139"/>
      <c r="AC1312" s="139"/>
      <c r="AD1312" s="139"/>
      <c r="AE1312" s="139"/>
      <c r="AF1312" s="139"/>
      <c r="AG1312" s="139"/>
      <c r="AH1312" s="139"/>
      <c r="AI1312" s="139"/>
      <c r="AJ1312" s="139"/>
      <c r="AK1312" s="139"/>
      <c r="AL1312" s="139"/>
      <c r="AM1312" s="139"/>
      <c r="AN1312" s="139"/>
      <c r="AO1312" s="139"/>
      <c r="AP1312" s="139"/>
      <c r="AQ1312" s="139"/>
      <c r="AR1312" s="139"/>
      <c r="AS1312" s="139"/>
      <c r="AT1312" s="139"/>
      <c r="AU1312" s="139"/>
      <c r="AV1312" s="139"/>
      <c r="AW1312" s="139"/>
      <c r="AX1312" s="139"/>
      <c r="AY1312" s="139"/>
      <c r="AZ1312" s="139"/>
      <c r="BA1312" s="139"/>
      <c r="BB1312" s="139"/>
      <c r="BC1312" s="139"/>
      <c r="BD1312" s="139"/>
      <c r="BE1312" s="139"/>
      <c r="BF1312" s="139"/>
      <c r="BG1312" s="139"/>
      <c r="BH1312" s="139"/>
      <c r="BI1312" s="139"/>
      <c r="BJ1312" s="139"/>
      <c r="BK1312" s="139"/>
      <c r="BL1312" s="139"/>
      <c r="BM1312" s="139"/>
      <c r="BN1312" s="139"/>
      <c r="BO1312" s="139"/>
      <c r="BP1312" s="139"/>
      <c r="BQ1312" s="139"/>
      <c r="BR1312" s="139"/>
      <c r="BS1312" s="139"/>
      <c r="BT1312" s="139"/>
      <c r="BU1312" s="139"/>
      <c r="BV1312" s="139"/>
      <c r="BW1312" s="139"/>
      <c r="BX1312" s="139"/>
      <c r="BY1312" s="139"/>
      <c r="BZ1312" s="139"/>
      <c r="CA1312" s="139"/>
      <c r="CB1312" s="139"/>
      <c r="CC1312" s="139"/>
      <c r="CD1312" s="139"/>
    </row>
    <row r="1313" spans="2:82" s="143" customFormat="1" x14ac:dyDescent="0.2">
      <c r="B1313" s="139"/>
      <c r="C1313" s="139"/>
      <c r="D1313" s="139"/>
      <c r="E1313" s="139"/>
      <c r="F1313" s="139"/>
      <c r="G1313" s="139"/>
      <c r="H1313" s="139"/>
      <c r="I1313" s="139"/>
      <c r="J1313" s="139"/>
      <c r="K1313" s="139"/>
      <c r="L1313" s="139"/>
      <c r="M1313" s="139"/>
      <c r="N1313" s="139"/>
      <c r="O1313" s="139"/>
      <c r="P1313" s="139"/>
      <c r="Q1313" s="139"/>
      <c r="R1313" s="139"/>
      <c r="S1313" s="139"/>
      <c r="T1313" s="139"/>
      <c r="U1313" s="139"/>
      <c r="V1313" s="139"/>
      <c r="W1313" s="139"/>
      <c r="X1313" s="139"/>
      <c r="Y1313" s="139"/>
      <c r="Z1313" s="139"/>
      <c r="AA1313" s="139"/>
      <c r="AB1313" s="139"/>
      <c r="AC1313" s="139"/>
      <c r="AD1313" s="139"/>
      <c r="AE1313" s="139"/>
      <c r="AF1313" s="139"/>
      <c r="AG1313" s="139"/>
      <c r="AH1313" s="139"/>
      <c r="AI1313" s="139"/>
      <c r="AJ1313" s="139"/>
      <c r="AK1313" s="139"/>
      <c r="AL1313" s="139"/>
      <c r="AM1313" s="139"/>
      <c r="AN1313" s="139"/>
      <c r="AO1313" s="139"/>
      <c r="AP1313" s="139"/>
      <c r="AQ1313" s="139"/>
      <c r="AR1313" s="139"/>
      <c r="AS1313" s="139"/>
      <c r="AT1313" s="139"/>
      <c r="AU1313" s="139"/>
      <c r="AV1313" s="139"/>
      <c r="AW1313" s="139"/>
      <c r="AX1313" s="139"/>
      <c r="AY1313" s="139"/>
      <c r="AZ1313" s="139"/>
      <c r="BA1313" s="139"/>
      <c r="BB1313" s="139"/>
      <c r="BC1313" s="139"/>
      <c r="BD1313" s="139"/>
      <c r="BE1313" s="139"/>
      <c r="BF1313" s="139"/>
      <c r="BG1313" s="139"/>
      <c r="BH1313" s="139"/>
      <c r="BI1313" s="139"/>
      <c r="BJ1313" s="139"/>
      <c r="BK1313" s="139"/>
      <c r="BL1313" s="139"/>
      <c r="BM1313" s="139"/>
      <c r="BN1313" s="139"/>
      <c r="BO1313" s="139"/>
      <c r="BP1313" s="139"/>
      <c r="BQ1313" s="139"/>
      <c r="BR1313" s="139"/>
      <c r="BS1313" s="139"/>
      <c r="BT1313" s="139"/>
      <c r="BU1313" s="139"/>
      <c r="BV1313" s="139"/>
      <c r="BW1313" s="139"/>
      <c r="BX1313" s="139"/>
      <c r="BY1313" s="139"/>
      <c r="BZ1313" s="139"/>
      <c r="CA1313" s="139"/>
      <c r="CB1313" s="139"/>
      <c r="CC1313" s="139"/>
      <c r="CD1313" s="139"/>
    </row>
    <row r="1314" spans="2:82" s="143" customFormat="1" x14ac:dyDescent="0.2">
      <c r="B1314" s="139"/>
      <c r="C1314" s="139"/>
      <c r="D1314" s="139"/>
      <c r="E1314" s="139"/>
      <c r="F1314" s="139"/>
      <c r="G1314" s="139"/>
      <c r="H1314" s="139"/>
      <c r="I1314" s="139"/>
      <c r="J1314" s="139"/>
      <c r="K1314" s="139"/>
      <c r="L1314" s="139"/>
      <c r="M1314" s="139"/>
      <c r="N1314" s="139"/>
      <c r="O1314" s="139"/>
      <c r="P1314" s="139"/>
      <c r="Q1314" s="139"/>
      <c r="R1314" s="139"/>
      <c r="S1314" s="139"/>
      <c r="T1314" s="139"/>
      <c r="U1314" s="139"/>
      <c r="V1314" s="139"/>
      <c r="W1314" s="139"/>
      <c r="X1314" s="139"/>
      <c r="Y1314" s="139"/>
      <c r="Z1314" s="139"/>
      <c r="AA1314" s="139"/>
      <c r="AB1314" s="139"/>
      <c r="AC1314" s="139"/>
      <c r="AD1314" s="139"/>
      <c r="AE1314" s="139"/>
      <c r="AF1314" s="139"/>
      <c r="AG1314" s="139"/>
      <c r="AH1314" s="139"/>
      <c r="AI1314" s="139"/>
      <c r="AJ1314" s="139"/>
      <c r="AK1314" s="139"/>
      <c r="AL1314" s="139"/>
      <c r="AM1314" s="139"/>
      <c r="AN1314" s="139"/>
      <c r="AO1314" s="139"/>
      <c r="AP1314" s="139"/>
      <c r="AQ1314" s="139"/>
      <c r="AR1314" s="139"/>
      <c r="AS1314" s="139"/>
      <c r="AT1314" s="139"/>
      <c r="AU1314" s="139"/>
      <c r="AV1314" s="139"/>
      <c r="AW1314" s="139"/>
      <c r="AX1314" s="139"/>
      <c r="AY1314" s="139"/>
      <c r="AZ1314" s="139"/>
      <c r="BA1314" s="139"/>
      <c r="BB1314" s="139"/>
      <c r="BC1314" s="139"/>
      <c r="BD1314" s="139"/>
      <c r="BE1314" s="139"/>
      <c r="BF1314" s="139"/>
      <c r="BG1314" s="139"/>
      <c r="BH1314" s="139"/>
      <c r="BI1314" s="139"/>
      <c r="BJ1314" s="139"/>
      <c r="BK1314" s="139"/>
      <c r="BL1314" s="139"/>
      <c r="BM1314" s="139"/>
      <c r="BN1314" s="139"/>
      <c r="BO1314" s="139"/>
      <c r="BP1314" s="139"/>
      <c r="BQ1314" s="139"/>
      <c r="BR1314" s="139"/>
      <c r="BS1314" s="139"/>
      <c r="BT1314" s="139"/>
      <c r="BU1314" s="139"/>
      <c r="BV1314" s="139"/>
      <c r="BW1314" s="139"/>
      <c r="BX1314" s="139"/>
      <c r="BY1314" s="139"/>
      <c r="BZ1314" s="139"/>
      <c r="CA1314" s="139"/>
      <c r="CB1314" s="139"/>
      <c r="CC1314" s="139"/>
      <c r="CD1314" s="139"/>
    </row>
    <row r="1315" spans="2:82" s="143" customFormat="1" x14ac:dyDescent="0.2">
      <c r="B1315" s="139"/>
      <c r="C1315" s="139"/>
      <c r="D1315" s="139"/>
      <c r="E1315" s="139"/>
      <c r="F1315" s="139"/>
      <c r="G1315" s="139"/>
      <c r="H1315" s="139"/>
      <c r="I1315" s="139"/>
      <c r="J1315" s="139"/>
      <c r="K1315" s="139"/>
      <c r="L1315" s="139"/>
      <c r="M1315" s="139"/>
      <c r="N1315" s="139"/>
      <c r="O1315" s="139"/>
      <c r="P1315" s="139"/>
      <c r="Q1315" s="139"/>
      <c r="R1315" s="139"/>
      <c r="S1315" s="139"/>
      <c r="T1315" s="139"/>
      <c r="U1315" s="139"/>
      <c r="V1315" s="139"/>
      <c r="W1315" s="139"/>
      <c r="X1315" s="139"/>
      <c r="Y1315" s="139"/>
      <c r="Z1315" s="139"/>
      <c r="AA1315" s="139"/>
      <c r="AB1315" s="139"/>
      <c r="AC1315" s="139"/>
      <c r="AD1315" s="139"/>
      <c r="AE1315" s="139"/>
      <c r="AF1315" s="139"/>
      <c r="AG1315" s="139"/>
      <c r="AH1315" s="139"/>
      <c r="AI1315" s="139"/>
      <c r="AJ1315" s="139"/>
      <c r="AK1315" s="139"/>
      <c r="AL1315" s="139"/>
      <c r="AM1315" s="139"/>
      <c r="AN1315" s="139"/>
      <c r="AO1315" s="139"/>
      <c r="AP1315" s="139"/>
      <c r="AQ1315" s="139"/>
      <c r="AR1315" s="139"/>
      <c r="AS1315" s="139"/>
      <c r="AT1315" s="139"/>
      <c r="AU1315" s="139"/>
      <c r="AV1315" s="139"/>
      <c r="AW1315" s="139"/>
      <c r="AX1315" s="139"/>
      <c r="AY1315" s="139"/>
      <c r="AZ1315" s="139"/>
      <c r="BA1315" s="139"/>
      <c r="BB1315" s="139"/>
      <c r="BC1315" s="139"/>
      <c r="BD1315" s="139"/>
      <c r="BE1315" s="139"/>
      <c r="BF1315" s="139"/>
      <c r="BG1315" s="139"/>
      <c r="BH1315" s="139"/>
      <c r="BI1315" s="139"/>
      <c r="BJ1315" s="139"/>
      <c r="BK1315" s="139"/>
      <c r="BL1315" s="139"/>
      <c r="BM1315" s="139"/>
      <c r="BN1315" s="139"/>
      <c r="BO1315" s="139"/>
      <c r="BP1315" s="139"/>
      <c r="BQ1315" s="139"/>
      <c r="BR1315" s="139"/>
      <c r="BS1315" s="139"/>
      <c r="BT1315" s="139"/>
      <c r="BU1315" s="139"/>
      <c r="BV1315" s="139"/>
      <c r="BW1315" s="139"/>
      <c r="BX1315" s="139"/>
      <c r="BY1315" s="139"/>
      <c r="BZ1315" s="139"/>
      <c r="CA1315" s="139"/>
      <c r="CB1315" s="139"/>
      <c r="CC1315" s="139"/>
      <c r="CD1315" s="139"/>
    </row>
    <row r="1316" spans="2:82" s="143" customFormat="1" x14ac:dyDescent="0.2">
      <c r="B1316" s="139"/>
      <c r="C1316" s="139"/>
      <c r="D1316" s="139"/>
      <c r="E1316" s="139"/>
      <c r="F1316" s="139"/>
      <c r="G1316" s="139"/>
      <c r="H1316" s="139"/>
      <c r="I1316" s="139"/>
      <c r="J1316" s="139"/>
      <c r="K1316" s="139"/>
      <c r="L1316" s="139"/>
      <c r="M1316" s="139"/>
      <c r="N1316" s="139"/>
      <c r="O1316" s="139"/>
      <c r="P1316" s="139"/>
      <c r="Q1316" s="139"/>
      <c r="R1316" s="139"/>
      <c r="S1316" s="139"/>
      <c r="T1316" s="139"/>
      <c r="U1316" s="139"/>
      <c r="V1316" s="139"/>
      <c r="W1316" s="139"/>
      <c r="X1316" s="139"/>
      <c r="Y1316" s="139"/>
      <c r="Z1316" s="139"/>
      <c r="AA1316" s="139"/>
      <c r="AB1316" s="139"/>
      <c r="AC1316" s="139"/>
      <c r="AD1316" s="139"/>
      <c r="AE1316" s="139"/>
      <c r="AF1316" s="139"/>
      <c r="AG1316" s="139"/>
      <c r="AH1316" s="139"/>
      <c r="AI1316" s="139"/>
      <c r="AJ1316" s="139"/>
      <c r="AK1316" s="139"/>
      <c r="AL1316" s="139"/>
      <c r="AM1316" s="139"/>
      <c r="AN1316" s="139"/>
      <c r="AO1316" s="139"/>
      <c r="AP1316" s="139"/>
      <c r="AQ1316" s="139"/>
      <c r="AR1316" s="139"/>
      <c r="AS1316" s="139"/>
      <c r="AT1316" s="139"/>
      <c r="AU1316" s="139"/>
      <c r="AV1316" s="139"/>
      <c r="AW1316" s="139"/>
      <c r="AX1316" s="139"/>
      <c r="AY1316" s="139"/>
      <c r="AZ1316" s="139"/>
      <c r="BA1316" s="139"/>
      <c r="BB1316" s="139"/>
      <c r="BC1316" s="139"/>
      <c r="BD1316" s="139"/>
      <c r="BE1316" s="139"/>
      <c r="BF1316" s="139"/>
      <c r="BG1316" s="139"/>
      <c r="BH1316" s="139"/>
      <c r="BI1316" s="139"/>
      <c r="BJ1316" s="139"/>
      <c r="BK1316" s="139"/>
      <c r="BL1316" s="139"/>
      <c r="BM1316" s="139"/>
      <c r="BN1316" s="139"/>
      <c r="BO1316" s="139"/>
      <c r="BP1316" s="139"/>
      <c r="BQ1316" s="139"/>
      <c r="BR1316" s="139"/>
      <c r="BS1316" s="139"/>
      <c r="BT1316" s="139"/>
      <c r="BU1316" s="139"/>
      <c r="BV1316" s="139"/>
      <c r="BW1316" s="139"/>
      <c r="BX1316" s="139"/>
      <c r="BY1316" s="139"/>
      <c r="BZ1316" s="139"/>
      <c r="CA1316" s="139"/>
      <c r="CB1316" s="139"/>
      <c r="CC1316" s="139"/>
      <c r="CD1316" s="139"/>
    </row>
    <row r="1317" spans="2:82" s="143" customFormat="1" x14ac:dyDescent="0.2">
      <c r="B1317" s="139"/>
      <c r="C1317" s="139"/>
      <c r="D1317" s="139"/>
      <c r="E1317" s="139"/>
      <c r="F1317" s="139"/>
      <c r="G1317" s="139"/>
      <c r="H1317" s="139"/>
      <c r="I1317" s="139"/>
      <c r="J1317" s="139"/>
      <c r="K1317" s="139"/>
      <c r="L1317" s="139"/>
      <c r="M1317" s="139"/>
      <c r="N1317" s="139"/>
      <c r="O1317" s="139"/>
      <c r="P1317" s="139"/>
      <c r="Q1317" s="139"/>
      <c r="R1317" s="139"/>
      <c r="S1317" s="139"/>
      <c r="T1317" s="139"/>
      <c r="U1317" s="139"/>
      <c r="V1317" s="139"/>
      <c r="W1317" s="139"/>
      <c r="X1317" s="139"/>
      <c r="Y1317" s="139"/>
      <c r="Z1317" s="139"/>
      <c r="AA1317" s="139"/>
      <c r="AB1317" s="139"/>
      <c r="AC1317" s="139"/>
      <c r="AD1317" s="139"/>
      <c r="AE1317" s="139"/>
      <c r="AF1317" s="139"/>
      <c r="AG1317" s="139"/>
      <c r="AH1317" s="139"/>
      <c r="AI1317" s="139"/>
      <c r="AJ1317" s="139"/>
      <c r="AK1317" s="139"/>
      <c r="AL1317" s="139"/>
      <c r="AM1317" s="139"/>
      <c r="AN1317" s="139"/>
      <c r="AO1317" s="139"/>
      <c r="AP1317" s="139"/>
      <c r="AQ1317" s="139"/>
      <c r="AR1317" s="139"/>
      <c r="AS1317" s="139"/>
      <c r="AT1317" s="139"/>
      <c r="AU1317" s="139"/>
      <c r="AV1317" s="139"/>
      <c r="AW1317" s="139"/>
      <c r="AX1317" s="139"/>
      <c r="AY1317" s="139"/>
      <c r="AZ1317" s="139"/>
      <c r="BA1317" s="139"/>
      <c r="BB1317" s="139"/>
      <c r="BC1317" s="139"/>
      <c r="BD1317" s="139"/>
      <c r="BE1317" s="139"/>
      <c r="BF1317" s="139"/>
      <c r="BG1317" s="139"/>
      <c r="BH1317" s="139"/>
      <c r="BI1317" s="139"/>
      <c r="BJ1317" s="139"/>
      <c r="BK1317" s="139"/>
      <c r="BL1317" s="139"/>
      <c r="BM1317" s="139"/>
      <c r="BN1317" s="139"/>
      <c r="BO1317" s="139"/>
      <c r="BP1317" s="139"/>
      <c r="BQ1317" s="139"/>
      <c r="BR1317" s="139"/>
      <c r="BS1317" s="139"/>
      <c r="BT1317" s="139"/>
      <c r="BU1317" s="139"/>
      <c r="BV1317" s="139"/>
      <c r="BW1317" s="139"/>
      <c r="BX1317" s="139"/>
      <c r="BY1317" s="139"/>
      <c r="BZ1317" s="139"/>
      <c r="CA1317" s="139"/>
      <c r="CB1317" s="139"/>
      <c r="CC1317" s="139"/>
      <c r="CD1317" s="139"/>
    </row>
    <row r="1318" spans="2:82" s="143" customFormat="1" x14ac:dyDescent="0.2">
      <c r="B1318" s="139"/>
      <c r="C1318" s="139"/>
      <c r="D1318" s="139"/>
      <c r="E1318" s="139"/>
      <c r="F1318" s="139"/>
      <c r="G1318" s="139"/>
      <c r="H1318" s="139"/>
      <c r="I1318" s="139"/>
      <c r="J1318" s="139"/>
      <c r="K1318" s="139"/>
      <c r="L1318" s="139"/>
      <c r="M1318" s="139"/>
      <c r="N1318" s="139"/>
      <c r="O1318" s="139"/>
      <c r="P1318" s="139"/>
      <c r="Q1318" s="139"/>
      <c r="R1318" s="139"/>
      <c r="S1318" s="139"/>
      <c r="T1318" s="139"/>
      <c r="U1318" s="139"/>
      <c r="V1318" s="139"/>
      <c r="W1318" s="139"/>
      <c r="X1318" s="139"/>
      <c r="Y1318" s="139"/>
      <c r="Z1318" s="139"/>
      <c r="AA1318" s="139"/>
      <c r="AB1318" s="139"/>
      <c r="AC1318" s="139"/>
      <c r="AD1318" s="139"/>
      <c r="AE1318" s="139"/>
      <c r="AF1318" s="139"/>
      <c r="AG1318" s="139"/>
      <c r="AH1318" s="139"/>
      <c r="AI1318" s="139"/>
      <c r="AJ1318" s="139"/>
      <c r="AK1318" s="139"/>
      <c r="AL1318" s="139"/>
      <c r="AM1318" s="139"/>
      <c r="AN1318" s="139"/>
      <c r="AO1318" s="139"/>
      <c r="AP1318" s="139"/>
      <c r="AQ1318" s="139"/>
      <c r="AR1318" s="139"/>
      <c r="AS1318" s="139"/>
      <c r="AT1318" s="139"/>
      <c r="AU1318" s="139"/>
      <c r="AV1318" s="139"/>
      <c r="AW1318" s="139"/>
      <c r="AX1318" s="139"/>
      <c r="AY1318" s="139"/>
      <c r="AZ1318" s="139"/>
      <c r="BA1318" s="139"/>
      <c r="BB1318" s="139"/>
      <c r="BC1318" s="139"/>
      <c r="BD1318" s="139"/>
      <c r="BE1318" s="139"/>
      <c r="BF1318" s="139"/>
      <c r="BG1318" s="139"/>
      <c r="BH1318" s="139"/>
      <c r="BI1318" s="139"/>
      <c r="BJ1318" s="139"/>
      <c r="BK1318" s="139"/>
      <c r="BL1318" s="139"/>
      <c r="BM1318" s="139"/>
      <c r="BN1318" s="139"/>
      <c r="BO1318" s="139"/>
      <c r="BP1318" s="139"/>
      <c r="BQ1318" s="139"/>
      <c r="BR1318" s="139"/>
      <c r="BS1318" s="139"/>
      <c r="BT1318" s="139"/>
      <c r="BU1318" s="139"/>
      <c r="BV1318" s="139"/>
      <c r="BW1318" s="139"/>
      <c r="BX1318" s="139"/>
      <c r="BY1318" s="139"/>
      <c r="BZ1318" s="139"/>
      <c r="CA1318" s="139"/>
      <c r="CB1318" s="139"/>
      <c r="CC1318" s="139"/>
      <c r="CD1318" s="139"/>
    </row>
    <row r="1319" spans="2:82" s="143" customFormat="1" x14ac:dyDescent="0.2">
      <c r="B1319" s="139"/>
      <c r="C1319" s="139"/>
      <c r="D1319" s="139"/>
      <c r="E1319" s="139"/>
      <c r="F1319" s="139"/>
      <c r="G1319" s="139"/>
      <c r="H1319" s="139"/>
      <c r="I1319" s="139"/>
      <c r="J1319" s="139"/>
      <c r="K1319" s="139"/>
      <c r="L1319" s="139"/>
      <c r="M1319" s="139"/>
      <c r="N1319" s="139"/>
      <c r="O1319" s="139"/>
      <c r="P1319" s="139"/>
      <c r="Q1319" s="139"/>
      <c r="R1319" s="139"/>
      <c r="S1319" s="139"/>
      <c r="T1319" s="139"/>
      <c r="U1319" s="139"/>
      <c r="V1319" s="139"/>
      <c r="W1319" s="139"/>
      <c r="X1319" s="139"/>
      <c r="Y1319" s="139"/>
      <c r="Z1319" s="139"/>
      <c r="AA1319" s="139"/>
      <c r="AB1319" s="139"/>
      <c r="AC1319" s="139"/>
      <c r="AD1319" s="139"/>
      <c r="AE1319" s="139"/>
      <c r="AF1319" s="139"/>
      <c r="AG1319" s="139"/>
      <c r="AH1319" s="139"/>
      <c r="AI1319" s="139"/>
      <c r="AJ1319" s="139"/>
      <c r="AK1319" s="139"/>
      <c r="AL1319" s="139"/>
      <c r="AM1319" s="139"/>
      <c r="AN1319" s="139"/>
      <c r="AO1319" s="139"/>
      <c r="AP1319" s="139"/>
      <c r="AQ1319" s="139"/>
      <c r="AR1319" s="139"/>
      <c r="AS1319" s="139"/>
      <c r="AT1319" s="139"/>
      <c r="AU1319" s="139"/>
      <c r="AV1319" s="139"/>
      <c r="AW1319" s="139"/>
      <c r="AX1319" s="139"/>
      <c r="AY1319" s="139"/>
      <c r="AZ1319" s="139"/>
      <c r="BA1319" s="139"/>
      <c r="BB1319" s="139"/>
      <c r="BC1319" s="139"/>
      <c r="BD1319" s="139"/>
      <c r="BE1319" s="139"/>
      <c r="BF1319" s="139"/>
      <c r="BG1319" s="139"/>
      <c r="BH1319" s="139"/>
      <c r="BI1319" s="139"/>
      <c r="BJ1319" s="139"/>
      <c r="BK1319" s="139"/>
      <c r="BL1319" s="139"/>
      <c r="BM1319" s="139"/>
      <c r="BN1319" s="139"/>
      <c r="BO1319" s="139"/>
      <c r="BP1319" s="139"/>
      <c r="BQ1319" s="139"/>
      <c r="BR1319" s="139"/>
      <c r="BS1319" s="139"/>
      <c r="BT1319" s="139"/>
      <c r="BU1319" s="139"/>
      <c r="BV1319" s="139"/>
      <c r="BW1319" s="139"/>
      <c r="BX1319" s="139"/>
      <c r="BY1319" s="139"/>
      <c r="BZ1319" s="139"/>
      <c r="CA1319" s="139"/>
      <c r="CB1319" s="139"/>
      <c r="CC1319" s="139"/>
      <c r="CD1319" s="139"/>
    </row>
    <row r="1320" spans="2:82" s="143" customFormat="1" x14ac:dyDescent="0.2">
      <c r="B1320" s="139"/>
      <c r="C1320" s="139"/>
      <c r="D1320" s="139"/>
      <c r="E1320" s="139"/>
      <c r="F1320" s="139"/>
      <c r="G1320" s="139"/>
      <c r="H1320" s="139"/>
      <c r="I1320" s="139"/>
      <c r="J1320" s="139"/>
      <c r="K1320" s="139"/>
      <c r="L1320" s="139"/>
      <c r="M1320" s="139"/>
      <c r="N1320" s="139"/>
      <c r="O1320" s="139"/>
      <c r="P1320" s="139"/>
      <c r="Q1320" s="139"/>
      <c r="R1320" s="139"/>
      <c r="S1320" s="139"/>
      <c r="T1320" s="139"/>
      <c r="U1320" s="139"/>
      <c r="V1320" s="139"/>
      <c r="W1320" s="139"/>
      <c r="X1320" s="139"/>
      <c r="Y1320" s="139"/>
      <c r="Z1320" s="139"/>
      <c r="AA1320" s="139"/>
      <c r="AB1320" s="139"/>
      <c r="AC1320" s="139"/>
      <c r="AD1320" s="139"/>
      <c r="AE1320" s="139"/>
      <c r="AF1320" s="139"/>
      <c r="AG1320" s="139"/>
      <c r="AH1320" s="139"/>
      <c r="AI1320" s="139"/>
      <c r="AJ1320" s="139"/>
      <c r="AK1320" s="139"/>
      <c r="AL1320" s="139"/>
      <c r="AM1320" s="139"/>
      <c r="AN1320" s="139"/>
      <c r="AO1320" s="139"/>
      <c r="AP1320" s="139"/>
      <c r="AQ1320" s="139"/>
      <c r="AR1320" s="139"/>
      <c r="AS1320" s="139"/>
      <c r="AT1320" s="139"/>
      <c r="AU1320" s="139"/>
      <c r="AV1320" s="139"/>
      <c r="AW1320" s="139"/>
      <c r="AX1320" s="139"/>
      <c r="AY1320" s="139"/>
      <c r="AZ1320" s="139"/>
      <c r="BA1320" s="139"/>
      <c r="BB1320" s="139"/>
      <c r="BC1320" s="139"/>
      <c r="BD1320" s="139"/>
      <c r="BE1320" s="139"/>
      <c r="BF1320" s="139"/>
      <c r="BG1320" s="139"/>
      <c r="BH1320" s="139"/>
      <c r="BI1320" s="139"/>
      <c r="BJ1320" s="139"/>
      <c r="BK1320" s="139"/>
      <c r="BL1320" s="139"/>
      <c r="BM1320" s="139"/>
      <c r="BN1320" s="139"/>
      <c r="BO1320" s="139"/>
      <c r="BP1320" s="139"/>
      <c r="BQ1320" s="139"/>
      <c r="BR1320" s="139"/>
      <c r="BS1320" s="139"/>
      <c r="BT1320" s="139"/>
      <c r="BU1320" s="139"/>
      <c r="BV1320" s="139"/>
      <c r="BW1320" s="139"/>
      <c r="BX1320" s="139"/>
      <c r="BY1320" s="139"/>
      <c r="BZ1320" s="139"/>
      <c r="CA1320" s="139"/>
      <c r="CB1320" s="139"/>
      <c r="CC1320" s="139"/>
      <c r="CD1320" s="139"/>
    </row>
    <row r="1321" spans="2:82" s="143" customFormat="1" x14ac:dyDescent="0.2">
      <c r="B1321" s="139"/>
      <c r="C1321" s="139"/>
      <c r="D1321" s="139"/>
      <c r="E1321" s="139"/>
      <c r="F1321" s="139"/>
      <c r="G1321" s="139"/>
      <c r="H1321" s="139"/>
      <c r="I1321" s="139"/>
      <c r="J1321" s="139"/>
      <c r="K1321" s="139"/>
      <c r="L1321" s="139"/>
      <c r="M1321" s="139"/>
      <c r="N1321" s="139"/>
      <c r="O1321" s="139"/>
      <c r="P1321" s="139"/>
      <c r="Q1321" s="139"/>
      <c r="R1321" s="139"/>
      <c r="S1321" s="139"/>
      <c r="T1321" s="139"/>
      <c r="U1321" s="139"/>
      <c r="V1321" s="139"/>
      <c r="W1321" s="139"/>
      <c r="X1321" s="139"/>
      <c r="Y1321" s="139"/>
      <c r="Z1321" s="139"/>
      <c r="AA1321" s="139"/>
      <c r="AB1321" s="139"/>
      <c r="AC1321" s="139"/>
      <c r="AD1321" s="139"/>
      <c r="AE1321" s="139"/>
      <c r="AF1321" s="139"/>
      <c r="AG1321" s="139"/>
      <c r="AH1321" s="139"/>
      <c r="AI1321" s="139"/>
      <c r="AJ1321" s="139"/>
      <c r="AK1321" s="139"/>
      <c r="AL1321" s="139"/>
      <c r="AM1321" s="139"/>
      <c r="AN1321" s="139"/>
      <c r="AO1321" s="139"/>
      <c r="AP1321" s="139"/>
      <c r="AQ1321" s="139"/>
      <c r="AR1321" s="139"/>
      <c r="AS1321" s="139"/>
      <c r="AT1321" s="139"/>
      <c r="AU1321" s="139"/>
      <c r="AV1321" s="139"/>
      <c r="AW1321" s="139"/>
      <c r="AX1321" s="139"/>
      <c r="AY1321" s="139"/>
      <c r="AZ1321" s="139"/>
      <c r="BA1321" s="139"/>
      <c r="BB1321" s="139"/>
      <c r="BC1321" s="139"/>
      <c r="BD1321" s="139"/>
      <c r="BE1321" s="139"/>
      <c r="BF1321" s="139"/>
      <c r="BG1321" s="139"/>
      <c r="BH1321" s="139"/>
      <c r="BI1321" s="139"/>
      <c r="BJ1321" s="139"/>
      <c r="BK1321" s="139"/>
      <c r="BL1321" s="139"/>
      <c r="BM1321" s="139"/>
      <c r="BN1321" s="139"/>
      <c r="BO1321" s="139"/>
      <c r="BP1321" s="139"/>
      <c r="BQ1321" s="139"/>
      <c r="BR1321" s="139"/>
      <c r="BS1321" s="139"/>
      <c r="BT1321" s="139"/>
      <c r="BU1321" s="139"/>
      <c r="BV1321" s="139"/>
      <c r="BW1321" s="139"/>
      <c r="BX1321" s="139"/>
      <c r="BY1321" s="139"/>
      <c r="BZ1321" s="139"/>
      <c r="CA1321" s="139"/>
      <c r="CB1321" s="139"/>
      <c r="CC1321" s="139"/>
      <c r="CD1321" s="139"/>
    </row>
    <row r="1322" spans="2:82" s="143" customFormat="1" x14ac:dyDescent="0.2">
      <c r="B1322" s="139"/>
      <c r="C1322" s="139"/>
      <c r="D1322" s="139"/>
      <c r="E1322" s="139"/>
      <c r="F1322" s="139"/>
      <c r="G1322" s="139"/>
      <c r="H1322" s="139"/>
      <c r="I1322" s="139"/>
      <c r="J1322" s="139"/>
      <c r="K1322" s="139"/>
      <c r="L1322" s="139"/>
      <c r="M1322" s="139"/>
      <c r="N1322" s="139"/>
      <c r="O1322" s="139"/>
      <c r="P1322" s="139"/>
      <c r="Q1322" s="139"/>
      <c r="R1322" s="139"/>
      <c r="S1322" s="139"/>
      <c r="T1322" s="139"/>
      <c r="U1322" s="139"/>
      <c r="V1322" s="139"/>
      <c r="W1322" s="139"/>
      <c r="X1322" s="139"/>
      <c r="Y1322" s="139"/>
      <c r="Z1322" s="139"/>
      <c r="AA1322" s="139"/>
      <c r="AB1322" s="139"/>
      <c r="AC1322" s="139"/>
      <c r="AD1322" s="139"/>
      <c r="AE1322" s="139"/>
      <c r="AF1322" s="139"/>
      <c r="AG1322" s="139"/>
      <c r="AH1322" s="139"/>
      <c r="AI1322" s="139"/>
      <c r="AJ1322" s="139"/>
      <c r="AK1322" s="139"/>
      <c r="AL1322" s="139"/>
      <c r="AM1322" s="139"/>
      <c r="AN1322" s="139"/>
      <c r="AO1322" s="139"/>
      <c r="AP1322" s="139"/>
      <c r="AQ1322" s="139"/>
      <c r="AR1322" s="139"/>
      <c r="AS1322" s="139"/>
      <c r="AT1322" s="139"/>
      <c r="AU1322" s="139"/>
      <c r="AV1322" s="139"/>
      <c r="AW1322" s="139"/>
      <c r="AX1322" s="139"/>
      <c r="AY1322" s="139"/>
      <c r="AZ1322" s="139"/>
      <c r="BA1322" s="139"/>
      <c r="BB1322" s="139"/>
      <c r="BC1322" s="139"/>
      <c r="BD1322" s="139"/>
      <c r="BE1322" s="139"/>
      <c r="BF1322" s="139"/>
      <c r="BG1322" s="139"/>
      <c r="BH1322" s="139"/>
      <c r="BI1322" s="139"/>
      <c r="BJ1322" s="139"/>
      <c r="BK1322" s="139"/>
      <c r="BL1322" s="139"/>
      <c r="BM1322" s="139"/>
      <c r="BN1322" s="139"/>
      <c r="BO1322" s="139"/>
      <c r="BP1322" s="139"/>
      <c r="BQ1322" s="139"/>
      <c r="BR1322" s="139"/>
      <c r="BS1322" s="139"/>
      <c r="BT1322" s="139"/>
      <c r="BU1322" s="139"/>
      <c r="BV1322" s="139"/>
      <c r="BW1322" s="139"/>
      <c r="BX1322" s="139"/>
      <c r="BY1322" s="139"/>
      <c r="BZ1322" s="139"/>
      <c r="CA1322" s="139"/>
      <c r="CB1322" s="139"/>
      <c r="CC1322" s="139"/>
      <c r="CD1322" s="139"/>
    </row>
    <row r="1323" spans="2:82" s="143" customFormat="1" x14ac:dyDescent="0.2">
      <c r="B1323" s="139"/>
      <c r="C1323" s="139"/>
      <c r="D1323" s="139"/>
      <c r="E1323" s="139"/>
      <c r="F1323" s="139"/>
      <c r="G1323" s="139"/>
      <c r="H1323" s="139"/>
      <c r="I1323" s="139"/>
      <c r="J1323" s="139"/>
      <c r="K1323" s="139"/>
      <c r="L1323" s="139"/>
      <c r="M1323" s="139"/>
      <c r="N1323" s="139"/>
      <c r="O1323" s="139"/>
      <c r="P1323" s="139"/>
      <c r="Q1323" s="139"/>
      <c r="R1323" s="139"/>
      <c r="S1323" s="139"/>
      <c r="T1323" s="139"/>
      <c r="U1323" s="139"/>
      <c r="V1323" s="139"/>
      <c r="W1323" s="139"/>
      <c r="X1323" s="139"/>
      <c r="Y1323" s="139"/>
      <c r="Z1323" s="139"/>
      <c r="AA1323" s="139"/>
      <c r="AB1323" s="139"/>
      <c r="AC1323" s="139"/>
      <c r="AD1323" s="139"/>
      <c r="AE1323" s="139"/>
      <c r="AF1323" s="139"/>
      <c r="AG1323" s="139"/>
      <c r="AH1323" s="139"/>
      <c r="AI1323" s="139"/>
      <c r="AJ1323" s="139"/>
      <c r="AK1323" s="139"/>
      <c r="AL1323" s="139"/>
      <c r="AM1323" s="139"/>
      <c r="AN1323" s="139"/>
      <c r="AO1323" s="139"/>
      <c r="AP1323" s="139"/>
      <c r="AQ1323" s="139"/>
      <c r="AR1323" s="139"/>
      <c r="AS1323" s="139"/>
      <c r="AT1323" s="139"/>
      <c r="AU1323" s="139"/>
      <c r="AV1323" s="139"/>
      <c r="AW1323" s="139"/>
      <c r="AX1323" s="139"/>
      <c r="AY1323" s="139"/>
      <c r="AZ1323" s="139"/>
      <c r="BA1323" s="139"/>
      <c r="BB1323" s="139"/>
      <c r="BC1323" s="139"/>
      <c r="BD1323" s="139"/>
      <c r="BE1323" s="139"/>
      <c r="BF1323" s="139"/>
      <c r="BG1323" s="139"/>
      <c r="BH1323" s="139"/>
      <c r="BI1323" s="139"/>
      <c r="BJ1323" s="139"/>
      <c r="BK1323" s="139"/>
      <c r="BL1323" s="139"/>
      <c r="BM1323" s="139"/>
      <c r="BN1323" s="139"/>
      <c r="BO1323" s="139"/>
      <c r="BP1323" s="139"/>
      <c r="BQ1323" s="139"/>
      <c r="BR1323" s="139"/>
      <c r="BS1323" s="139"/>
      <c r="BT1323" s="139"/>
      <c r="BU1323" s="139"/>
      <c r="BV1323" s="139"/>
      <c r="BW1323" s="139"/>
      <c r="BX1323" s="139"/>
      <c r="BY1323" s="139"/>
      <c r="BZ1323" s="139"/>
      <c r="CA1323" s="139"/>
      <c r="CB1323" s="139"/>
      <c r="CC1323" s="139"/>
      <c r="CD1323" s="139"/>
    </row>
    <row r="1324" spans="2:82" s="143" customFormat="1" x14ac:dyDescent="0.2">
      <c r="B1324" s="139"/>
      <c r="C1324" s="139"/>
      <c r="D1324" s="139"/>
      <c r="E1324" s="139"/>
      <c r="F1324" s="139"/>
      <c r="G1324" s="139"/>
      <c r="H1324" s="139"/>
      <c r="I1324" s="139"/>
      <c r="J1324" s="139"/>
      <c r="K1324" s="139"/>
      <c r="L1324" s="139"/>
      <c r="M1324" s="139"/>
      <c r="N1324" s="139"/>
      <c r="O1324" s="139"/>
      <c r="P1324" s="139"/>
      <c r="Q1324" s="139"/>
      <c r="R1324" s="139"/>
      <c r="S1324" s="139"/>
      <c r="T1324" s="139"/>
      <c r="U1324" s="139"/>
      <c r="V1324" s="139"/>
      <c r="W1324" s="139"/>
      <c r="X1324" s="139"/>
      <c r="Y1324" s="139"/>
      <c r="Z1324" s="139"/>
      <c r="AA1324" s="139"/>
      <c r="AB1324" s="139"/>
      <c r="AC1324" s="139"/>
      <c r="AD1324" s="139"/>
      <c r="AE1324" s="139"/>
      <c r="AF1324" s="139"/>
      <c r="AG1324" s="139"/>
      <c r="AH1324" s="139"/>
      <c r="AI1324" s="139"/>
      <c r="AJ1324" s="139"/>
      <c r="AK1324" s="139"/>
      <c r="AL1324" s="139"/>
      <c r="AM1324" s="139"/>
      <c r="AN1324" s="139"/>
      <c r="AO1324" s="139"/>
      <c r="AP1324" s="139"/>
      <c r="AQ1324" s="139"/>
      <c r="AR1324" s="139"/>
      <c r="AS1324" s="139"/>
      <c r="AT1324" s="139"/>
      <c r="AU1324" s="139"/>
      <c r="AV1324" s="139"/>
      <c r="AW1324" s="139"/>
      <c r="AX1324" s="139"/>
      <c r="AY1324" s="139"/>
      <c r="AZ1324" s="139"/>
      <c r="BA1324" s="139"/>
      <c r="BB1324" s="139"/>
      <c r="BC1324" s="139"/>
      <c r="BD1324" s="139"/>
      <c r="BE1324" s="139"/>
      <c r="BF1324" s="139"/>
      <c r="BG1324" s="139"/>
      <c r="BH1324" s="139"/>
      <c r="BI1324" s="139"/>
      <c r="BJ1324" s="139"/>
      <c r="BK1324" s="139"/>
      <c r="BL1324" s="139"/>
      <c r="BM1324" s="139"/>
      <c r="BN1324" s="139"/>
      <c r="BO1324" s="139"/>
      <c r="BP1324" s="139"/>
      <c r="BQ1324" s="139"/>
      <c r="BR1324" s="139"/>
      <c r="BS1324" s="139"/>
      <c r="BT1324" s="139"/>
      <c r="BU1324" s="139"/>
      <c r="BV1324" s="139"/>
      <c r="BW1324" s="139"/>
      <c r="BX1324" s="139"/>
      <c r="BY1324" s="139"/>
      <c r="BZ1324" s="139"/>
      <c r="CA1324" s="139"/>
      <c r="CB1324" s="139"/>
      <c r="CC1324" s="139"/>
      <c r="CD1324" s="139"/>
    </row>
    <row r="1325" spans="2:82" s="143" customFormat="1" x14ac:dyDescent="0.2">
      <c r="B1325" s="139"/>
      <c r="C1325" s="139"/>
      <c r="D1325" s="139"/>
      <c r="E1325" s="139"/>
      <c r="F1325" s="139"/>
      <c r="G1325" s="139"/>
      <c r="H1325" s="139"/>
      <c r="I1325" s="139"/>
      <c r="J1325" s="139"/>
      <c r="K1325" s="139"/>
      <c r="L1325" s="139"/>
      <c r="M1325" s="139"/>
      <c r="N1325" s="139"/>
      <c r="O1325" s="139"/>
      <c r="P1325" s="139"/>
      <c r="Q1325" s="139"/>
      <c r="R1325" s="139"/>
      <c r="S1325" s="139"/>
      <c r="T1325" s="139"/>
      <c r="U1325" s="139"/>
      <c r="V1325" s="139"/>
      <c r="W1325" s="139"/>
      <c r="X1325" s="139"/>
      <c r="Y1325" s="139"/>
      <c r="Z1325" s="139"/>
      <c r="AA1325" s="139"/>
      <c r="AB1325" s="139"/>
      <c r="AC1325" s="139"/>
      <c r="AD1325" s="139"/>
      <c r="AE1325" s="139"/>
      <c r="AF1325" s="139"/>
      <c r="AG1325" s="139"/>
      <c r="AH1325" s="139"/>
      <c r="AI1325" s="139"/>
      <c r="AJ1325" s="139"/>
      <c r="AK1325" s="139"/>
      <c r="AL1325" s="139"/>
      <c r="AM1325" s="139"/>
      <c r="AN1325" s="139"/>
      <c r="AO1325" s="139"/>
      <c r="AP1325" s="139"/>
      <c r="AQ1325" s="139"/>
      <c r="AR1325" s="139"/>
      <c r="AS1325" s="139"/>
      <c r="AT1325" s="139"/>
      <c r="AU1325" s="139"/>
      <c r="AV1325" s="139"/>
      <c r="AW1325" s="139"/>
      <c r="AX1325" s="139"/>
      <c r="AY1325" s="139"/>
      <c r="AZ1325" s="139"/>
      <c r="BA1325" s="139"/>
      <c r="BB1325" s="139"/>
      <c r="BC1325" s="139"/>
      <c r="BD1325" s="139"/>
      <c r="BE1325" s="139"/>
      <c r="BF1325" s="139"/>
      <c r="BG1325" s="139"/>
      <c r="BH1325" s="139"/>
      <c r="BI1325" s="139"/>
      <c r="BJ1325" s="139"/>
      <c r="BK1325" s="139"/>
      <c r="BL1325" s="139"/>
      <c r="BM1325" s="139"/>
      <c r="BN1325" s="139"/>
      <c r="BO1325" s="139"/>
      <c r="BP1325" s="139"/>
      <c r="BQ1325" s="139"/>
      <c r="BR1325" s="139"/>
      <c r="BS1325" s="139"/>
      <c r="BT1325" s="139"/>
      <c r="BU1325" s="139"/>
      <c r="BV1325" s="139"/>
      <c r="BW1325" s="139"/>
      <c r="BX1325" s="139"/>
      <c r="BY1325" s="139"/>
      <c r="BZ1325" s="139"/>
      <c r="CA1325" s="139"/>
      <c r="CB1325" s="139"/>
      <c r="CC1325" s="139"/>
      <c r="CD1325" s="139"/>
    </row>
    <row r="1326" spans="2:82" s="143" customFormat="1" x14ac:dyDescent="0.2">
      <c r="B1326" s="139"/>
      <c r="C1326" s="139"/>
      <c r="D1326" s="139"/>
      <c r="E1326" s="139"/>
      <c r="F1326" s="139"/>
      <c r="G1326" s="139"/>
      <c r="H1326" s="139"/>
      <c r="I1326" s="139"/>
      <c r="J1326" s="139"/>
      <c r="K1326" s="139"/>
      <c r="L1326" s="139"/>
      <c r="M1326" s="139"/>
      <c r="N1326" s="139"/>
      <c r="O1326" s="139"/>
      <c r="P1326" s="139"/>
      <c r="Q1326" s="139"/>
      <c r="R1326" s="139"/>
      <c r="S1326" s="139"/>
      <c r="T1326" s="139"/>
      <c r="U1326" s="139"/>
      <c r="V1326" s="139"/>
      <c r="W1326" s="139"/>
      <c r="X1326" s="139"/>
      <c r="Y1326" s="139"/>
      <c r="Z1326" s="139"/>
      <c r="AA1326" s="139"/>
      <c r="AB1326" s="139"/>
      <c r="AC1326" s="139"/>
      <c r="AD1326" s="139"/>
      <c r="AE1326" s="139"/>
      <c r="AF1326" s="139"/>
      <c r="AG1326" s="139"/>
      <c r="AH1326" s="139"/>
      <c r="AI1326" s="139"/>
      <c r="AJ1326" s="139"/>
      <c r="AK1326" s="139"/>
      <c r="AL1326" s="139"/>
      <c r="AM1326" s="139"/>
      <c r="AN1326" s="139"/>
      <c r="AO1326" s="139"/>
      <c r="AP1326" s="139"/>
      <c r="AQ1326" s="139"/>
      <c r="AR1326" s="139"/>
      <c r="AS1326" s="139"/>
      <c r="AT1326" s="139"/>
      <c r="AU1326" s="139"/>
      <c r="AV1326" s="139"/>
      <c r="AW1326" s="139"/>
      <c r="AX1326" s="139"/>
      <c r="AY1326" s="139"/>
      <c r="AZ1326" s="139"/>
      <c r="BA1326" s="139"/>
      <c r="BB1326" s="139"/>
      <c r="BC1326" s="139"/>
      <c r="BD1326" s="139"/>
      <c r="BE1326" s="139"/>
      <c r="BF1326" s="139"/>
      <c r="BG1326" s="139"/>
      <c r="BH1326" s="139"/>
      <c r="BI1326" s="139"/>
      <c r="BJ1326" s="139"/>
      <c r="BK1326" s="139"/>
      <c r="BL1326" s="139"/>
      <c r="BM1326" s="139"/>
      <c r="BN1326" s="139"/>
      <c r="BO1326" s="139"/>
      <c r="BP1326" s="139"/>
      <c r="BQ1326" s="139"/>
      <c r="BR1326" s="139"/>
      <c r="BS1326" s="139"/>
      <c r="BT1326" s="139"/>
      <c r="BU1326" s="139"/>
      <c r="BV1326" s="139"/>
      <c r="BW1326" s="139"/>
      <c r="BX1326" s="139"/>
      <c r="BY1326" s="139"/>
      <c r="BZ1326" s="139"/>
      <c r="CA1326" s="139"/>
      <c r="CB1326" s="139"/>
      <c r="CC1326" s="139"/>
      <c r="CD1326" s="139"/>
    </row>
    <row r="1327" spans="2:82" s="143" customFormat="1" x14ac:dyDescent="0.2">
      <c r="B1327" s="139"/>
      <c r="C1327" s="139"/>
      <c r="D1327" s="139"/>
      <c r="E1327" s="139"/>
      <c r="F1327" s="139"/>
      <c r="G1327" s="139"/>
      <c r="H1327" s="139"/>
      <c r="I1327" s="139"/>
      <c r="J1327" s="139"/>
      <c r="K1327" s="139"/>
      <c r="L1327" s="139"/>
      <c r="M1327" s="139"/>
      <c r="N1327" s="139"/>
      <c r="O1327" s="139"/>
      <c r="P1327" s="139"/>
      <c r="Q1327" s="139"/>
      <c r="R1327" s="139"/>
      <c r="S1327" s="139"/>
      <c r="T1327" s="139"/>
      <c r="U1327" s="139"/>
      <c r="V1327" s="139"/>
      <c r="W1327" s="139"/>
      <c r="X1327" s="139"/>
      <c r="Y1327" s="139"/>
      <c r="Z1327" s="139"/>
      <c r="AA1327" s="139"/>
      <c r="AB1327" s="139"/>
      <c r="AC1327" s="139"/>
      <c r="AD1327" s="139"/>
      <c r="AE1327" s="139"/>
      <c r="AF1327" s="139"/>
      <c r="AG1327" s="139"/>
      <c r="AH1327" s="139"/>
      <c r="AI1327" s="139"/>
      <c r="AJ1327" s="139"/>
      <c r="AK1327" s="139"/>
      <c r="AL1327" s="139"/>
      <c r="AM1327" s="139"/>
      <c r="AN1327" s="139"/>
      <c r="AO1327" s="139"/>
      <c r="AP1327" s="139"/>
      <c r="AQ1327" s="139"/>
      <c r="AR1327" s="139"/>
      <c r="AS1327" s="139"/>
      <c r="AT1327" s="139"/>
      <c r="AU1327" s="139"/>
      <c r="AV1327" s="139"/>
      <c r="AW1327" s="139"/>
      <c r="AX1327" s="139"/>
      <c r="AY1327" s="139"/>
      <c r="AZ1327" s="139"/>
      <c r="BA1327" s="139"/>
      <c r="BB1327" s="139"/>
      <c r="BC1327" s="139"/>
      <c r="BD1327" s="139"/>
      <c r="BE1327" s="139"/>
      <c r="BF1327" s="139"/>
      <c r="BG1327" s="139"/>
      <c r="BH1327" s="139"/>
      <c r="BI1327" s="139"/>
      <c r="BJ1327" s="139"/>
      <c r="BK1327" s="139"/>
      <c r="BL1327" s="139"/>
      <c r="BM1327" s="139"/>
      <c r="BN1327" s="139"/>
      <c r="BO1327" s="139"/>
      <c r="BP1327" s="139"/>
      <c r="BQ1327" s="139"/>
      <c r="BR1327" s="139"/>
      <c r="BS1327" s="139"/>
      <c r="BT1327" s="139"/>
      <c r="BU1327" s="139"/>
      <c r="BV1327" s="139"/>
      <c r="BW1327" s="139"/>
      <c r="BX1327" s="139"/>
      <c r="BY1327" s="139"/>
      <c r="BZ1327" s="139"/>
      <c r="CA1327" s="139"/>
      <c r="CB1327" s="139"/>
      <c r="CC1327" s="139"/>
      <c r="CD1327" s="139"/>
    </row>
    <row r="1328" spans="2:82" s="143" customFormat="1" x14ac:dyDescent="0.2">
      <c r="B1328" s="139"/>
      <c r="C1328" s="139"/>
      <c r="D1328" s="139"/>
      <c r="E1328" s="139"/>
      <c r="F1328" s="139"/>
      <c r="G1328" s="139"/>
      <c r="H1328" s="139"/>
      <c r="I1328" s="139"/>
      <c r="J1328" s="139"/>
      <c r="K1328" s="139"/>
      <c r="L1328" s="139"/>
      <c r="M1328" s="139"/>
      <c r="N1328" s="139"/>
      <c r="O1328" s="139"/>
      <c r="P1328" s="139"/>
      <c r="Q1328" s="139"/>
      <c r="R1328" s="139"/>
      <c r="S1328" s="139"/>
      <c r="T1328" s="139"/>
      <c r="U1328" s="139"/>
      <c r="V1328" s="139"/>
      <c r="W1328" s="139"/>
      <c r="X1328" s="139"/>
      <c r="Y1328" s="139"/>
      <c r="Z1328" s="139"/>
      <c r="AA1328" s="139"/>
      <c r="AB1328" s="139"/>
      <c r="AC1328" s="139"/>
      <c r="AD1328" s="139"/>
      <c r="AE1328" s="139"/>
      <c r="AF1328" s="139"/>
      <c r="AG1328" s="139"/>
      <c r="AH1328" s="139"/>
      <c r="AI1328" s="139"/>
      <c r="AJ1328" s="139"/>
      <c r="AK1328" s="139"/>
      <c r="AL1328" s="139"/>
      <c r="AM1328" s="139"/>
      <c r="AN1328" s="139"/>
      <c r="AO1328" s="139"/>
      <c r="AP1328" s="139"/>
      <c r="AQ1328" s="139"/>
      <c r="AR1328" s="139"/>
      <c r="AS1328" s="139"/>
      <c r="AT1328" s="139"/>
      <c r="AU1328" s="139"/>
      <c r="AV1328" s="139"/>
      <c r="AW1328" s="139"/>
      <c r="AX1328" s="139"/>
      <c r="AY1328" s="139"/>
      <c r="AZ1328" s="139"/>
      <c r="BA1328" s="139"/>
      <c r="BB1328" s="139"/>
      <c r="BC1328" s="139"/>
      <c r="BD1328" s="139"/>
      <c r="BE1328" s="139"/>
      <c r="BF1328" s="139"/>
      <c r="BG1328" s="139"/>
      <c r="BH1328" s="139"/>
      <c r="BI1328" s="139"/>
      <c r="BJ1328" s="139"/>
      <c r="BK1328" s="139"/>
      <c r="BL1328" s="139"/>
      <c r="BM1328" s="139"/>
      <c r="BN1328" s="139"/>
      <c r="BO1328" s="139"/>
      <c r="BP1328" s="139"/>
      <c r="BQ1328" s="139"/>
      <c r="BR1328" s="139"/>
      <c r="BS1328" s="139"/>
      <c r="BT1328" s="139"/>
      <c r="BU1328" s="139"/>
      <c r="BV1328" s="139"/>
      <c r="BW1328" s="139"/>
      <c r="BX1328" s="139"/>
      <c r="BY1328" s="139"/>
      <c r="BZ1328" s="139"/>
      <c r="CA1328" s="139"/>
      <c r="CB1328" s="139"/>
      <c r="CC1328" s="139"/>
      <c r="CD1328" s="139"/>
    </row>
    <row r="1329" spans="2:82" s="143" customFormat="1" x14ac:dyDescent="0.2">
      <c r="B1329" s="139"/>
      <c r="C1329" s="139"/>
      <c r="D1329" s="139"/>
      <c r="E1329" s="139"/>
      <c r="F1329" s="139"/>
      <c r="G1329" s="139"/>
      <c r="H1329" s="139"/>
      <c r="I1329" s="139"/>
      <c r="J1329" s="139"/>
      <c r="K1329" s="139"/>
      <c r="L1329" s="139"/>
      <c r="M1329" s="139"/>
      <c r="N1329" s="139"/>
      <c r="O1329" s="139"/>
      <c r="P1329" s="139"/>
      <c r="Q1329" s="139"/>
      <c r="R1329" s="139"/>
      <c r="S1329" s="139"/>
      <c r="T1329" s="139"/>
      <c r="U1329" s="139"/>
      <c r="V1329" s="139"/>
      <c r="W1329" s="139"/>
      <c r="X1329" s="139"/>
      <c r="Y1329" s="139"/>
      <c r="Z1329" s="139"/>
      <c r="AA1329" s="139"/>
      <c r="AB1329" s="139"/>
      <c r="AC1329" s="139"/>
      <c r="AD1329" s="139"/>
      <c r="AE1329" s="139"/>
      <c r="AF1329" s="139"/>
      <c r="AG1329" s="139"/>
      <c r="AH1329" s="139"/>
      <c r="AI1329" s="139"/>
      <c r="AJ1329" s="139"/>
      <c r="AK1329" s="139"/>
      <c r="AL1329" s="139"/>
      <c r="AM1329" s="139"/>
      <c r="AN1329" s="139"/>
      <c r="AO1329" s="139"/>
      <c r="AP1329" s="139"/>
      <c r="AQ1329" s="139"/>
      <c r="AR1329" s="139"/>
      <c r="AS1329" s="139"/>
      <c r="AT1329" s="139"/>
      <c r="AU1329" s="139"/>
      <c r="AV1329" s="139"/>
      <c r="AW1329" s="139"/>
      <c r="AX1329" s="139"/>
      <c r="AY1329" s="139"/>
      <c r="AZ1329" s="139"/>
      <c r="BA1329" s="139"/>
      <c r="BB1329" s="139"/>
      <c r="BC1329" s="139"/>
      <c r="BD1329" s="139"/>
      <c r="BE1329" s="139"/>
      <c r="BF1329" s="139"/>
      <c r="BG1329" s="139"/>
      <c r="BH1329" s="139"/>
      <c r="BI1329" s="139"/>
      <c r="BJ1329" s="139"/>
      <c r="BK1329" s="139"/>
      <c r="BL1329" s="139"/>
      <c r="BM1329" s="139"/>
      <c r="BN1329" s="139"/>
      <c r="BO1329" s="139"/>
      <c r="BP1329" s="139"/>
      <c r="BQ1329" s="139"/>
      <c r="BR1329" s="139"/>
      <c r="BS1329" s="139"/>
      <c r="BT1329" s="139"/>
      <c r="BU1329" s="139"/>
      <c r="BV1329" s="139"/>
      <c r="BW1329" s="139"/>
      <c r="BX1329" s="139"/>
      <c r="BY1329" s="139"/>
      <c r="BZ1329" s="139"/>
      <c r="CA1329" s="139"/>
      <c r="CB1329" s="139"/>
      <c r="CC1329" s="139"/>
      <c r="CD1329" s="139"/>
    </row>
    <row r="1330" spans="2:82" s="143" customFormat="1" x14ac:dyDescent="0.2">
      <c r="B1330" s="139"/>
      <c r="C1330" s="139"/>
      <c r="D1330" s="139"/>
      <c r="E1330" s="139"/>
      <c r="F1330" s="139"/>
      <c r="G1330" s="139"/>
      <c r="H1330" s="139"/>
      <c r="I1330" s="139"/>
      <c r="J1330" s="139"/>
      <c r="K1330" s="139"/>
      <c r="L1330" s="139"/>
      <c r="M1330" s="139"/>
      <c r="N1330" s="139"/>
      <c r="O1330" s="139"/>
      <c r="P1330" s="139"/>
      <c r="Q1330" s="139"/>
      <c r="R1330" s="139"/>
      <c r="S1330" s="139"/>
      <c r="T1330" s="139"/>
      <c r="U1330" s="139"/>
      <c r="V1330" s="139"/>
      <c r="W1330" s="139"/>
      <c r="X1330" s="139"/>
      <c r="Y1330" s="139"/>
      <c r="Z1330" s="139"/>
      <c r="AA1330" s="139"/>
      <c r="AB1330" s="139"/>
      <c r="AC1330" s="139"/>
      <c r="AD1330" s="139"/>
      <c r="AE1330" s="139"/>
      <c r="AF1330" s="139"/>
      <c r="AG1330" s="139"/>
      <c r="AH1330" s="139"/>
      <c r="AI1330" s="139"/>
      <c r="AJ1330" s="139"/>
      <c r="AK1330" s="139"/>
      <c r="AL1330" s="139"/>
      <c r="AM1330" s="139"/>
      <c r="AN1330" s="139"/>
      <c r="AO1330" s="139"/>
      <c r="AP1330" s="139"/>
      <c r="AQ1330" s="139"/>
      <c r="AR1330" s="139"/>
      <c r="AS1330" s="139"/>
      <c r="AT1330" s="139"/>
      <c r="AU1330" s="139"/>
      <c r="AV1330" s="139"/>
      <c r="AW1330" s="139"/>
      <c r="AX1330" s="139"/>
      <c r="AY1330" s="139"/>
      <c r="AZ1330" s="139"/>
      <c r="BA1330" s="139"/>
      <c r="BB1330" s="139"/>
      <c r="BC1330" s="139"/>
      <c r="BD1330" s="139"/>
      <c r="BE1330" s="139"/>
      <c r="BF1330" s="139"/>
      <c r="BG1330" s="139"/>
      <c r="BH1330" s="139"/>
      <c r="BI1330" s="139"/>
      <c r="BJ1330" s="139"/>
      <c r="BK1330" s="139"/>
      <c r="BL1330" s="139"/>
      <c r="BM1330" s="139"/>
      <c r="BN1330" s="139"/>
      <c r="BO1330" s="139"/>
      <c r="BP1330" s="139"/>
      <c r="BQ1330" s="139"/>
      <c r="BR1330" s="139"/>
      <c r="BS1330" s="139"/>
      <c r="BT1330" s="139"/>
      <c r="BU1330" s="139"/>
      <c r="BV1330" s="139"/>
      <c r="BW1330" s="139"/>
      <c r="BX1330" s="139"/>
      <c r="BY1330" s="139"/>
      <c r="BZ1330" s="139"/>
      <c r="CA1330" s="139"/>
      <c r="CB1330" s="139"/>
      <c r="CC1330" s="139"/>
      <c r="CD1330" s="139"/>
    </row>
    <row r="1331" spans="2:82" s="143" customFormat="1" x14ac:dyDescent="0.2">
      <c r="B1331" s="139"/>
      <c r="C1331" s="139"/>
      <c r="D1331" s="139"/>
      <c r="E1331" s="139"/>
      <c r="F1331" s="139"/>
      <c r="G1331" s="139"/>
      <c r="H1331" s="139"/>
      <c r="I1331" s="139"/>
      <c r="J1331" s="139"/>
      <c r="K1331" s="139"/>
      <c r="L1331" s="139"/>
      <c r="M1331" s="139"/>
      <c r="N1331" s="139"/>
      <c r="O1331" s="139"/>
      <c r="P1331" s="139"/>
      <c r="Q1331" s="139"/>
      <c r="R1331" s="139"/>
      <c r="S1331" s="139"/>
      <c r="T1331" s="139"/>
      <c r="U1331" s="139"/>
      <c r="V1331" s="139"/>
      <c r="W1331" s="139"/>
      <c r="X1331" s="139"/>
      <c r="Y1331" s="139"/>
      <c r="Z1331" s="139"/>
      <c r="AA1331" s="139"/>
      <c r="AB1331" s="139"/>
      <c r="AC1331" s="139"/>
      <c r="AD1331" s="139"/>
      <c r="AE1331" s="139"/>
      <c r="AF1331" s="139"/>
      <c r="AG1331" s="139"/>
      <c r="AH1331" s="139"/>
      <c r="AI1331" s="139"/>
      <c r="AJ1331" s="139"/>
      <c r="AK1331" s="139"/>
      <c r="AL1331" s="139"/>
      <c r="AM1331" s="139"/>
      <c r="AN1331" s="139"/>
      <c r="AO1331" s="139"/>
      <c r="AP1331" s="139"/>
      <c r="AQ1331" s="139"/>
      <c r="AR1331" s="139"/>
      <c r="AS1331" s="139"/>
      <c r="AT1331" s="139"/>
      <c r="AU1331" s="139"/>
      <c r="AV1331" s="139"/>
      <c r="AW1331" s="139"/>
      <c r="AX1331" s="139"/>
      <c r="AY1331" s="139"/>
      <c r="AZ1331" s="139"/>
      <c r="BA1331" s="139"/>
      <c r="BB1331" s="139"/>
      <c r="BC1331" s="139"/>
      <c r="BD1331" s="139"/>
      <c r="BE1331" s="139"/>
      <c r="BF1331" s="139"/>
      <c r="BG1331" s="139"/>
      <c r="BH1331" s="139"/>
      <c r="BI1331" s="139"/>
      <c r="BJ1331" s="139"/>
      <c r="BK1331" s="139"/>
      <c r="BL1331" s="139"/>
      <c r="BM1331" s="139"/>
      <c r="BN1331" s="139"/>
      <c r="BO1331" s="139"/>
      <c r="BP1331" s="139"/>
      <c r="BQ1331" s="139"/>
      <c r="BR1331" s="139"/>
      <c r="BS1331" s="139"/>
      <c r="BT1331" s="139"/>
      <c r="BU1331" s="139"/>
      <c r="BV1331" s="139"/>
      <c r="BW1331" s="139"/>
      <c r="BX1331" s="139"/>
      <c r="BY1331" s="139"/>
      <c r="BZ1331" s="139"/>
      <c r="CA1331" s="139"/>
      <c r="CB1331" s="139"/>
      <c r="CC1331" s="139"/>
      <c r="CD1331" s="139"/>
    </row>
    <row r="1332" spans="2:82" s="143" customFormat="1" x14ac:dyDescent="0.2">
      <c r="B1332" s="139"/>
      <c r="C1332" s="139"/>
      <c r="D1332" s="139"/>
      <c r="E1332" s="139"/>
      <c r="F1332" s="139"/>
      <c r="G1332" s="139"/>
      <c r="H1332" s="139"/>
      <c r="I1332" s="139"/>
      <c r="J1332" s="139"/>
      <c r="K1332" s="139"/>
      <c r="L1332" s="139"/>
      <c r="M1332" s="139"/>
      <c r="N1332" s="139"/>
      <c r="O1332" s="139"/>
      <c r="P1332" s="139"/>
      <c r="Q1332" s="139"/>
      <c r="R1332" s="139"/>
      <c r="S1332" s="139"/>
      <c r="T1332" s="139"/>
      <c r="U1332" s="139"/>
      <c r="V1332" s="139"/>
      <c r="W1332" s="139"/>
      <c r="X1332" s="139"/>
      <c r="Y1332" s="139"/>
      <c r="Z1332" s="139"/>
      <c r="AA1332" s="139"/>
      <c r="AB1332" s="139"/>
      <c r="AC1332" s="139"/>
      <c r="AD1332" s="139"/>
      <c r="AE1332" s="139"/>
      <c r="AF1332" s="139"/>
      <c r="AG1332" s="139"/>
      <c r="AH1332" s="139"/>
      <c r="AI1332" s="139"/>
      <c r="AJ1332" s="139"/>
      <c r="AK1332" s="139"/>
      <c r="AL1332" s="139"/>
      <c r="AM1332" s="139"/>
      <c r="AN1332" s="139"/>
      <c r="AO1332" s="139"/>
      <c r="AP1332" s="139"/>
      <c r="AQ1332" s="139"/>
      <c r="AR1332" s="139"/>
      <c r="AS1332" s="139"/>
      <c r="AT1332" s="139"/>
      <c r="AU1332" s="139"/>
      <c r="AV1332" s="139"/>
      <c r="AW1332" s="139"/>
      <c r="AX1332" s="139"/>
      <c r="AY1332" s="139"/>
      <c r="AZ1332" s="139"/>
      <c r="BA1332" s="139"/>
      <c r="BB1332" s="139"/>
      <c r="BC1332" s="139"/>
      <c r="BD1332" s="139"/>
      <c r="BE1332" s="139"/>
      <c r="BF1332" s="139"/>
      <c r="BG1332" s="139"/>
      <c r="BH1332" s="139"/>
      <c r="BI1332" s="139"/>
      <c r="BJ1332" s="139"/>
      <c r="BK1332" s="139"/>
      <c r="BL1332" s="139"/>
      <c r="BM1332" s="139"/>
      <c r="BN1332" s="139"/>
      <c r="BO1332" s="139"/>
      <c r="BP1332" s="139"/>
      <c r="BQ1332" s="139"/>
      <c r="BR1332" s="139"/>
      <c r="BS1332" s="139"/>
      <c r="BT1332" s="139"/>
      <c r="BU1332" s="139"/>
      <c r="BV1332" s="139"/>
      <c r="BW1332" s="139"/>
      <c r="BX1332" s="139"/>
      <c r="BY1332" s="139"/>
      <c r="BZ1332" s="139"/>
      <c r="CA1332" s="139"/>
      <c r="CB1332" s="139"/>
      <c r="CC1332" s="139"/>
      <c r="CD1332" s="139"/>
    </row>
    <row r="1333" spans="2:82" s="143" customFormat="1" x14ac:dyDescent="0.2">
      <c r="B1333" s="139"/>
      <c r="C1333" s="139"/>
      <c r="D1333" s="139"/>
      <c r="E1333" s="139"/>
      <c r="F1333" s="139"/>
      <c r="G1333" s="139"/>
      <c r="H1333" s="139"/>
      <c r="I1333" s="139"/>
      <c r="J1333" s="139"/>
      <c r="K1333" s="139"/>
      <c r="L1333" s="139"/>
      <c r="M1333" s="139"/>
      <c r="N1333" s="139"/>
      <c r="O1333" s="139"/>
      <c r="P1333" s="139"/>
      <c r="Q1333" s="139"/>
      <c r="R1333" s="139"/>
      <c r="S1333" s="139"/>
      <c r="T1333" s="139"/>
      <c r="U1333" s="139"/>
      <c r="V1333" s="139"/>
      <c r="W1333" s="139"/>
      <c r="X1333" s="139"/>
      <c r="Y1333" s="139"/>
      <c r="Z1333" s="139"/>
      <c r="AA1333" s="139"/>
      <c r="AB1333" s="139"/>
      <c r="AC1333" s="139"/>
      <c r="AD1333" s="139"/>
      <c r="AE1333" s="139"/>
      <c r="AF1333" s="139"/>
      <c r="AG1333" s="139"/>
      <c r="AH1333" s="139"/>
      <c r="AI1333" s="139"/>
      <c r="AJ1333" s="139"/>
      <c r="AK1333" s="139"/>
      <c r="AL1333" s="139"/>
      <c r="AM1333" s="139"/>
      <c r="AN1333" s="139"/>
      <c r="AO1333" s="139"/>
      <c r="AP1333" s="139"/>
      <c r="AQ1333" s="139"/>
      <c r="AR1333" s="139"/>
      <c r="AS1333" s="139"/>
      <c r="AT1333" s="139"/>
      <c r="AU1333" s="139"/>
      <c r="AV1333" s="139"/>
      <c r="AW1333" s="139"/>
      <c r="AX1333" s="139"/>
      <c r="AY1333" s="139"/>
      <c r="AZ1333" s="139"/>
      <c r="BA1333" s="139"/>
      <c r="BB1333" s="139"/>
      <c r="BC1333" s="139"/>
      <c r="BD1333" s="139"/>
      <c r="BE1333" s="139"/>
      <c r="BF1333" s="139"/>
      <c r="BG1333" s="139"/>
      <c r="BH1333" s="139"/>
      <c r="BI1333" s="139"/>
      <c r="BJ1333" s="139"/>
      <c r="BK1333" s="139"/>
      <c r="BL1333" s="139"/>
      <c r="BM1333" s="139"/>
      <c r="BN1333" s="139"/>
      <c r="BO1333" s="139"/>
      <c r="BP1333" s="139"/>
      <c r="BQ1333" s="139"/>
      <c r="BR1333" s="139"/>
      <c r="BS1333" s="139"/>
      <c r="BT1333" s="139"/>
      <c r="BU1333" s="139"/>
      <c r="BV1333" s="139"/>
      <c r="BW1333" s="139"/>
      <c r="BX1333" s="139"/>
      <c r="BY1333" s="139"/>
      <c r="BZ1333" s="139"/>
      <c r="CA1333" s="139"/>
      <c r="CB1333" s="139"/>
      <c r="CC1333" s="139"/>
      <c r="CD1333" s="139"/>
    </row>
    <row r="1334" spans="2:82" s="143" customFormat="1" x14ac:dyDescent="0.2">
      <c r="B1334" s="139"/>
      <c r="C1334" s="139"/>
      <c r="D1334" s="139"/>
      <c r="E1334" s="139"/>
      <c r="F1334" s="139"/>
      <c r="G1334" s="139"/>
      <c r="H1334" s="139"/>
      <c r="I1334" s="139"/>
      <c r="J1334" s="139"/>
      <c r="K1334" s="139"/>
      <c r="L1334" s="139"/>
      <c r="M1334" s="139"/>
      <c r="N1334" s="139"/>
      <c r="O1334" s="139"/>
      <c r="P1334" s="139"/>
      <c r="Q1334" s="139"/>
      <c r="R1334" s="139"/>
      <c r="S1334" s="139"/>
      <c r="T1334" s="139"/>
      <c r="U1334" s="139"/>
      <c r="V1334" s="139"/>
      <c r="W1334" s="139"/>
      <c r="X1334" s="139"/>
      <c r="Y1334" s="139"/>
      <c r="Z1334" s="139"/>
      <c r="AA1334" s="139"/>
      <c r="AB1334" s="139"/>
      <c r="AC1334" s="139"/>
      <c r="AD1334" s="139"/>
      <c r="AE1334" s="139"/>
      <c r="AF1334" s="139"/>
      <c r="AG1334" s="139"/>
      <c r="AH1334" s="139"/>
      <c r="AI1334" s="139"/>
      <c r="AJ1334" s="139"/>
      <c r="AK1334" s="139"/>
      <c r="AL1334" s="139"/>
      <c r="AM1334" s="139"/>
      <c r="AN1334" s="139"/>
      <c r="AO1334" s="139"/>
      <c r="AP1334" s="139"/>
      <c r="AQ1334" s="139"/>
      <c r="AR1334" s="139"/>
      <c r="AS1334" s="139"/>
      <c r="AT1334" s="139"/>
      <c r="AU1334" s="139"/>
      <c r="AV1334" s="139"/>
      <c r="AW1334" s="139"/>
      <c r="AX1334" s="139"/>
      <c r="AY1334" s="139"/>
      <c r="AZ1334" s="139"/>
      <c r="BA1334" s="139"/>
      <c r="BB1334" s="139"/>
      <c r="BC1334" s="139"/>
      <c r="BD1334" s="139"/>
      <c r="BE1334" s="139"/>
      <c r="BF1334" s="139"/>
      <c r="BG1334" s="139"/>
      <c r="BH1334" s="139"/>
      <c r="BI1334" s="139"/>
      <c r="BJ1334" s="139"/>
      <c r="BK1334" s="139"/>
      <c r="BL1334" s="139"/>
      <c r="BM1334" s="139"/>
      <c r="BN1334" s="139"/>
      <c r="BO1334" s="139"/>
      <c r="BP1334" s="139"/>
      <c r="BQ1334" s="139"/>
      <c r="BR1334" s="139"/>
      <c r="BS1334" s="139"/>
      <c r="BT1334" s="139"/>
      <c r="BU1334" s="139"/>
      <c r="BV1334" s="139"/>
      <c r="BW1334" s="139"/>
      <c r="BX1334" s="139"/>
      <c r="BY1334" s="139"/>
      <c r="BZ1334" s="139"/>
      <c r="CA1334" s="139"/>
      <c r="CB1334" s="139"/>
      <c r="CC1334" s="139"/>
      <c r="CD1334" s="139"/>
    </row>
    <row r="1335" spans="2:82" s="143" customFormat="1" x14ac:dyDescent="0.2">
      <c r="B1335" s="139"/>
      <c r="C1335" s="139"/>
      <c r="D1335" s="139"/>
      <c r="E1335" s="139"/>
      <c r="F1335" s="139"/>
      <c r="G1335" s="139"/>
      <c r="H1335" s="139"/>
      <c r="I1335" s="139"/>
      <c r="J1335" s="139"/>
      <c r="K1335" s="139"/>
      <c r="L1335" s="139"/>
      <c r="M1335" s="139"/>
      <c r="N1335" s="139"/>
      <c r="O1335" s="139"/>
      <c r="P1335" s="139"/>
      <c r="Q1335" s="139"/>
      <c r="R1335" s="139"/>
      <c r="S1335" s="139"/>
      <c r="T1335" s="139"/>
      <c r="U1335" s="139"/>
      <c r="V1335" s="139"/>
      <c r="W1335" s="139"/>
      <c r="X1335" s="139"/>
      <c r="Y1335" s="139"/>
      <c r="Z1335" s="139"/>
      <c r="AA1335" s="139"/>
      <c r="AB1335" s="139"/>
      <c r="AC1335" s="139"/>
      <c r="AD1335" s="139"/>
      <c r="AE1335" s="139"/>
      <c r="AF1335" s="139"/>
      <c r="AG1335" s="139"/>
      <c r="AH1335" s="139"/>
      <c r="AI1335" s="139"/>
      <c r="AJ1335" s="139"/>
      <c r="AK1335" s="139"/>
      <c r="AL1335" s="139"/>
      <c r="AM1335" s="139"/>
      <c r="AN1335" s="139"/>
      <c r="AO1335" s="139"/>
      <c r="AP1335" s="139"/>
      <c r="AQ1335" s="139"/>
      <c r="AR1335" s="139"/>
      <c r="AS1335" s="139"/>
      <c r="AT1335" s="139"/>
      <c r="AU1335" s="139"/>
      <c r="AV1335" s="139"/>
      <c r="AW1335" s="139"/>
      <c r="AX1335" s="139"/>
      <c r="AY1335" s="139"/>
      <c r="AZ1335" s="139"/>
      <c r="BA1335" s="139"/>
      <c r="BB1335" s="139"/>
      <c r="BC1335" s="139"/>
      <c r="BD1335" s="139"/>
      <c r="BE1335" s="139"/>
      <c r="BF1335" s="139"/>
      <c r="BG1335" s="139"/>
      <c r="BH1335" s="139"/>
      <c r="BI1335" s="139"/>
      <c r="BJ1335" s="139"/>
      <c r="BK1335" s="139"/>
      <c r="BL1335" s="139"/>
      <c r="BM1335" s="139"/>
      <c r="BN1335" s="139"/>
      <c r="BO1335" s="139"/>
      <c r="BP1335" s="139"/>
      <c r="BQ1335" s="139"/>
      <c r="BR1335" s="139"/>
      <c r="BS1335" s="139"/>
      <c r="BT1335" s="139"/>
      <c r="BU1335" s="139"/>
      <c r="BV1335" s="139"/>
      <c r="BW1335" s="139"/>
      <c r="BX1335" s="139"/>
      <c r="BY1335" s="139"/>
      <c r="BZ1335" s="139"/>
      <c r="CA1335" s="139"/>
      <c r="CB1335" s="139"/>
      <c r="CC1335" s="139"/>
      <c r="CD1335" s="139"/>
    </row>
    <row r="1336" spans="2:82" s="143" customFormat="1" x14ac:dyDescent="0.2">
      <c r="B1336" s="139"/>
      <c r="C1336" s="139"/>
      <c r="D1336" s="139"/>
      <c r="E1336" s="139"/>
      <c r="F1336" s="139"/>
      <c r="G1336" s="139"/>
      <c r="H1336" s="139"/>
      <c r="I1336" s="139"/>
      <c r="J1336" s="139"/>
      <c r="K1336" s="139"/>
      <c r="L1336" s="139"/>
      <c r="M1336" s="139"/>
      <c r="N1336" s="139"/>
      <c r="O1336" s="139"/>
      <c r="P1336" s="139"/>
      <c r="Q1336" s="139"/>
      <c r="R1336" s="139"/>
      <c r="S1336" s="139"/>
      <c r="T1336" s="139"/>
      <c r="U1336" s="139"/>
      <c r="V1336" s="139"/>
      <c r="W1336" s="139"/>
      <c r="X1336" s="139"/>
      <c r="Y1336" s="139"/>
      <c r="Z1336" s="139"/>
      <c r="AA1336" s="139"/>
      <c r="AB1336" s="139"/>
      <c r="AC1336" s="139"/>
      <c r="AD1336" s="139"/>
      <c r="AE1336" s="139"/>
      <c r="AF1336" s="139"/>
      <c r="AG1336" s="139"/>
      <c r="AH1336" s="139"/>
      <c r="AI1336" s="139"/>
      <c r="AJ1336" s="139"/>
      <c r="AK1336" s="139"/>
      <c r="AL1336" s="139"/>
      <c r="AM1336" s="139"/>
      <c r="AN1336" s="139"/>
      <c r="AO1336" s="139"/>
      <c r="AP1336" s="139"/>
      <c r="AQ1336" s="139"/>
      <c r="AR1336" s="139"/>
      <c r="AS1336" s="139"/>
      <c r="AT1336" s="139"/>
      <c r="AU1336" s="139"/>
      <c r="AV1336" s="139"/>
      <c r="AW1336" s="139"/>
      <c r="AX1336" s="139"/>
      <c r="AY1336" s="139"/>
      <c r="AZ1336" s="139"/>
      <c r="BA1336" s="139"/>
      <c r="BB1336" s="139"/>
      <c r="BC1336" s="139"/>
      <c r="BD1336" s="139"/>
      <c r="BE1336" s="139"/>
      <c r="BF1336" s="139"/>
      <c r="BG1336" s="139"/>
      <c r="BH1336" s="139"/>
      <c r="BI1336" s="139"/>
      <c r="BJ1336" s="139"/>
      <c r="BK1336" s="139"/>
      <c r="BL1336" s="139"/>
      <c r="BM1336" s="139"/>
      <c r="BN1336" s="139"/>
      <c r="BO1336" s="139"/>
      <c r="BP1336" s="139"/>
      <c r="BQ1336" s="139"/>
      <c r="BR1336" s="139"/>
      <c r="BS1336" s="139"/>
      <c r="BT1336" s="139"/>
      <c r="BU1336" s="139"/>
      <c r="BV1336" s="139"/>
      <c r="BW1336" s="139"/>
      <c r="BX1336" s="139"/>
      <c r="BY1336" s="139"/>
      <c r="BZ1336" s="139"/>
      <c r="CA1336" s="139"/>
      <c r="CB1336" s="139"/>
      <c r="CC1336" s="139"/>
      <c r="CD1336" s="139"/>
    </row>
    <row r="1337" spans="2:82" s="143" customFormat="1" x14ac:dyDescent="0.2">
      <c r="B1337" s="139"/>
      <c r="C1337" s="139"/>
      <c r="D1337" s="139"/>
      <c r="E1337" s="139"/>
      <c r="F1337" s="139"/>
      <c r="G1337" s="139"/>
      <c r="H1337" s="139"/>
      <c r="I1337" s="139"/>
      <c r="J1337" s="139"/>
      <c r="K1337" s="139"/>
      <c r="L1337" s="139"/>
      <c r="M1337" s="139"/>
      <c r="N1337" s="139"/>
      <c r="O1337" s="139"/>
      <c r="P1337" s="139"/>
      <c r="Q1337" s="139"/>
      <c r="R1337" s="139"/>
      <c r="S1337" s="139"/>
      <c r="T1337" s="139"/>
      <c r="U1337" s="139"/>
      <c r="V1337" s="139"/>
      <c r="W1337" s="139"/>
      <c r="X1337" s="139"/>
      <c r="Y1337" s="139"/>
      <c r="Z1337" s="139"/>
      <c r="AA1337" s="139"/>
      <c r="AB1337" s="139"/>
      <c r="AC1337" s="139"/>
      <c r="AD1337" s="139"/>
      <c r="AE1337" s="139"/>
      <c r="AF1337" s="139"/>
      <c r="AG1337" s="139"/>
      <c r="AH1337" s="139"/>
      <c r="AI1337" s="139"/>
      <c r="AJ1337" s="139"/>
      <c r="AK1337" s="139"/>
      <c r="AL1337" s="139"/>
      <c r="AM1337" s="139"/>
      <c r="AN1337" s="139"/>
      <c r="AO1337" s="139"/>
      <c r="AP1337" s="139"/>
      <c r="AQ1337" s="139"/>
      <c r="AR1337" s="139"/>
      <c r="AS1337" s="139"/>
      <c r="AT1337" s="139"/>
      <c r="AU1337" s="139"/>
      <c r="AV1337" s="139"/>
      <c r="AW1337" s="139"/>
      <c r="AX1337" s="139"/>
      <c r="AY1337" s="139"/>
      <c r="AZ1337" s="139"/>
      <c r="BA1337" s="139"/>
      <c r="BB1337" s="139"/>
      <c r="BC1337" s="139"/>
      <c r="BD1337" s="139"/>
      <c r="BE1337" s="139"/>
      <c r="BF1337" s="139"/>
      <c r="BG1337" s="139"/>
      <c r="BH1337" s="139"/>
      <c r="BI1337" s="139"/>
      <c r="BJ1337" s="139"/>
      <c r="BK1337" s="139"/>
      <c r="BL1337" s="139"/>
      <c r="BM1337" s="139"/>
      <c r="BN1337" s="139"/>
      <c r="BO1337" s="139"/>
      <c r="BP1337" s="139"/>
      <c r="BQ1337" s="139"/>
      <c r="BR1337" s="139"/>
      <c r="BS1337" s="139"/>
      <c r="BT1337" s="139"/>
      <c r="BU1337" s="139"/>
      <c r="BV1337" s="139"/>
      <c r="BW1337" s="139"/>
      <c r="BX1337" s="139"/>
      <c r="BY1337" s="139"/>
      <c r="BZ1337" s="139"/>
      <c r="CA1337" s="139"/>
      <c r="CB1337" s="139"/>
      <c r="CC1337" s="139"/>
      <c r="CD1337" s="139"/>
    </row>
    <row r="1338" spans="2:82" s="143" customFormat="1" x14ac:dyDescent="0.2">
      <c r="B1338" s="139"/>
      <c r="C1338" s="139"/>
      <c r="D1338" s="139"/>
      <c r="E1338" s="139"/>
      <c r="F1338" s="139"/>
      <c r="G1338" s="139"/>
      <c r="H1338" s="139"/>
      <c r="I1338" s="139"/>
      <c r="J1338" s="139"/>
      <c r="K1338" s="139"/>
      <c r="L1338" s="139"/>
      <c r="M1338" s="139"/>
      <c r="N1338" s="139"/>
      <c r="O1338" s="139"/>
      <c r="P1338" s="139"/>
      <c r="Q1338" s="139"/>
      <c r="R1338" s="139"/>
      <c r="S1338" s="139"/>
      <c r="T1338" s="139"/>
      <c r="U1338" s="139"/>
      <c r="V1338" s="139"/>
      <c r="W1338" s="139"/>
      <c r="X1338" s="139"/>
      <c r="Y1338" s="139"/>
      <c r="Z1338" s="139"/>
      <c r="AA1338" s="139"/>
      <c r="AB1338" s="139"/>
      <c r="AC1338" s="139"/>
      <c r="AD1338" s="139"/>
      <c r="AE1338" s="139"/>
      <c r="AF1338" s="139"/>
      <c r="AG1338" s="139"/>
      <c r="AH1338" s="139"/>
      <c r="AI1338" s="139"/>
      <c r="AJ1338" s="139"/>
      <c r="AK1338" s="139"/>
      <c r="AL1338" s="139"/>
      <c r="AM1338" s="139"/>
      <c r="AN1338" s="139"/>
      <c r="AO1338" s="139"/>
      <c r="AP1338" s="139"/>
      <c r="AQ1338" s="139"/>
      <c r="AR1338" s="139"/>
      <c r="AS1338" s="139"/>
      <c r="AT1338" s="139"/>
      <c r="AU1338" s="139"/>
      <c r="AV1338" s="139"/>
      <c r="AW1338" s="139"/>
      <c r="AX1338" s="139"/>
      <c r="AY1338" s="139"/>
      <c r="AZ1338" s="139"/>
      <c r="BA1338" s="139"/>
      <c r="BB1338" s="139"/>
      <c r="BC1338" s="139"/>
      <c r="BD1338" s="139"/>
      <c r="BE1338" s="139"/>
      <c r="BF1338" s="139"/>
      <c r="BG1338" s="139"/>
      <c r="BH1338" s="139"/>
      <c r="BI1338" s="139"/>
      <c r="BJ1338" s="139"/>
      <c r="BK1338" s="139"/>
      <c r="BL1338" s="139"/>
      <c r="BM1338" s="139"/>
      <c r="BN1338" s="139"/>
      <c r="BO1338" s="139"/>
      <c r="BP1338" s="139"/>
      <c r="BQ1338" s="139"/>
      <c r="BR1338" s="139"/>
      <c r="BS1338" s="139"/>
      <c r="BT1338" s="139"/>
      <c r="BU1338" s="139"/>
      <c r="BV1338" s="139"/>
      <c r="BW1338" s="139"/>
      <c r="BX1338" s="139"/>
      <c r="BY1338" s="139"/>
      <c r="BZ1338" s="139"/>
      <c r="CA1338" s="139"/>
      <c r="CB1338" s="139"/>
      <c r="CC1338" s="139"/>
      <c r="CD1338" s="139"/>
    </row>
    <row r="1339" spans="2:82" s="143" customFormat="1" x14ac:dyDescent="0.2">
      <c r="B1339" s="139"/>
      <c r="C1339" s="139"/>
      <c r="D1339" s="139"/>
      <c r="E1339" s="139"/>
      <c r="F1339" s="139"/>
      <c r="G1339" s="139"/>
      <c r="H1339" s="139"/>
      <c r="I1339" s="139"/>
      <c r="J1339" s="139"/>
      <c r="K1339" s="139"/>
      <c r="L1339" s="139"/>
      <c r="M1339" s="139"/>
      <c r="N1339" s="139"/>
      <c r="O1339" s="139"/>
      <c r="P1339" s="139"/>
      <c r="Q1339" s="139"/>
      <c r="R1339" s="139"/>
      <c r="S1339" s="139"/>
      <c r="T1339" s="139"/>
      <c r="U1339" s="139"/>
      <c r="V1339" s="139"/>
      <c r="W1339" s="139"/>
      <c r="X1339" s="139"/>
      <c r="Y1339" s="139"/>
      <c r="Z1339" s="139"/>
      <c r="AA1339" s="139"/>
      <c r="AB1339" s="139"/>
      <c r="AC1339" s="139"/>
      <c r="AD1339" s="139"/>
      <c r="AE1339" s="139"/>
      <c r="AF1339" s="139"/>
      <c r="AG1339" s="139"/>
      <c r="AH1339" s="139"/>
      <c r="AI1339" s="139"/>
      <c r="AJ1339" s="139"/>
      <c r="AK1339" s="139"/>
      <c r="AL1339" s="139"/>
      <c r="AM1339" s="139"/>
      <c r="AN1339" s="139"/>
      <c r="AO1339" s="139"/>
      <c r="AP1339" s="139"/>
      <c r="AQ1339" s="139"/>
      <c r="AR1339" s="139"/>
      <c r="AS1339" s="139"/>
      <c r="AT1339" s="139"/>
      <c r="AU1339" s="139"/>
      <c r="AV1339" s="139"/>
      <c r="AW1339" s="139"/>
      <c r="AX1339" s="139"/>
      <c r="AY1339" s="139"/>
      <c r="AZ1339" s="139"/>
      <c r="BA1339" s="139"/>
      <c r="BB1339" s="139"/>
      <c r="BC1339" s="139"/>
      <c r="BD1339" s="139"/>
      <c r="BE1339" s="139"/>
      <c r="BF1339" s="139"/>
      <c r="BG1339" s="139"/>
      <c r="BH1339" s="139"/>
      <c r="BI1339" s="139"/>
      <c r="BJ1339" s="139"/>
      <c r="BK1339" s="139"/>
      <c r="BL1339" s="139"/>
      <c r="BM1339" s="139"/>
      <c r="BN1339" s="139"/>
      <c r="BO1339" s="139"/>
      <c r="BP1339" s="139"/>
      <c r="BQ1339" s="139"/>
      <c r="BR1339" s="139"/>
      <c r="BS1339" s="139"/>
      <c r="BT1339" s="139"/>
      <c r="BU1339" s="139"/>
      <c r="BV1339" s="139"/>
      <c r="BW1339" s="139"/>
      <c r="BX1339" s="139"/>
      <c r="BY1339" s="139"/>
      <c r="BZ1339" s="139"/>
      <c r="CA1339" s="139"/>
      <c r="CB1339" s="139"/>
      <c r="CC1339" s="139"/>
      <c r="CD1339" s="139"/>
    </row>
    <row r="1340" spans="2:82" s="143" customFormat="1" x14ac:dyDescent="0.2">
      <c r="B1340" s="139"/>
      <c r="C1340" s="139"/>
      <c r="D1340" s="139"/>
      <c r="E1340" s="139"/>
      <c r="F1340" s="139"/>
      <c r="G1340" s="139"/>
      <c r="H1340" s="139"/>
      <c r="I1340" s="139"/>
      <c r="J1340" s="139"/>
      <c r="K1340" s="139"/>
      <c r="L1340" s="139"/>
      <c r="M1340" s="139"/>
      <c r="N1340" s="139"/>
      <c r="O1340" s="139"/>
      <c r="P1340" s="139"/>
      <c r="Q1340" s="139"/>
      <c r="R1340" s="139"/>
      <c r="S1340" s="139"/>
      <c r="T1340" s="139"/>
      <c r="U1340" s="139"/>
      <c r="V1340" s="139"/>
      <c r="W1340" s="139"/>
      <c r="X1340" s="139"/>
      <c r="Y1340" s="139"/>
      <c r="Z1340" s="139"/>
      <c r="AA1340" s="139"/>
      <c r="AB1340" s="139"/>
      <c r="AC1340" s="139"/>
      <c r="AD1340" s="139"/>
      <c r="AE1340" s="139"/>
      <c r="AF1340" s="139"/>
      <c r="AG1340" s="139"/>
      <c r="AH1340" s="139"/>
      <c r="AI1340" s="139"/>
      <c r="AJ1340" s="139"/>
      <c r="AK1340" s="139"/>
      <c r="AL1340" s="139"/>
      <c r="AM1340" s="139"/>
      <c r="AN1340" s="139"/>
      <c r="AO1340" s="139"/>
      <c r="AP1340" s="139"/>
      <c r="AQ1340" s="139"/>
      <c r="AR1340" s="139"/>
      <c r="AS1340" s="139"/>
      <c r="AT1340" s="139"/>
      <c r="AU1340" s="139"/>
      <c r="AV1340" s="139"/>
      <c r="AW1340" s="139"/>
      <c r="AX1340" s="139"/>
      <c r="AY1340" s="139"/>
      <c r="AZ1340" s="139"/>
      <c r="BA1340" s="139"/>
      <c r="BB1340" s="139"/>
      <c r="BC1340" s="139"/>
      <c r="BD1340" s="139"/>
      <c r="BE1340" s="139"/>
      <c r="BF1340" s="139"/>
      <c r="BG1340" s="139"/>
      <c r="BH1340" s="139"/>
      <c r="BI1340" s="139"/>
      <c r="BJ1340" s="139"/>
      <c r="BK1340" s="139"/>
      <c r="BL1340" s="139"/>
      <c r="BM1340" s="139"/>
      <c r="BN1340" s="139"/>
      <c r="BO1340" s="139"/>
      <c r="BP1340" s="139"/>
      <c r="BQ1340" s="139"/>
      <c r="BR1340" s="139"/>
      <c r="BS1340" s="139"/>
      <c r="BT1340" s="139"/>
      <c r="BU1340" s="139"/>
      <c r="BV1340" s="139"/>
      <c r="BW1340" s="139"/>
      <c r="BX1340" s="139"/>
      <c r="BY1340" s="139"/>
      <c r="BZ1340" s="139"/>
      <c r="CA1340" s="139"/>
      <c r="CB1340" s="139"/>
      <c r="CC1340" s="139"/>
      <c r="CD1340" s="139"/>
    </row>
    <row r="1341" spans="2:82" s="143" customFormat="1" x14ac:dyDescent="0.2">
      <c r="B1341" s="139"/>
      <c r="C1341" s="139"/>
      <c r="D1341" s="139"/>
      <c r="E1341" s="139"/>
      <c r="F1341" s="139"/>
      <c r="G1341" s="139"/>
      <c r="H1341" s="139"/>
      <c r="I1341" s="139"/>
      <c r="J1341" s="139"/>
      <c r="K1341" s="139"/>
      <c r="L1341" s="139"/>
      <c r="M1341" s="139"/>
      <c r="N1341" s="139"/>
      <c r="O1341" s="139"/>
      <c r="P1341" s="139"/>
      <c r="Q1341" s="139"/>
      <c r="R1341" s="139"/>
      <c r="S1341" s="139"/>
      <c r="T1341" s="139"/>
      <c r="U1341" s="139"/>
      <c r="V1341" s="139"/>
      <c r="W1341" s="139"/>
      <c r="X1341" s="139"/>
      <c r="Y1341" s="139"/>
      <c r="Z1341" s="139"/>
      <c r="AA1341" s="139"/>
      <c r="AB1341" s="139"/>
      <c r="AC1341" s="139"/>
      <c r="AD1341" s="139"/>
      <c r="AE1341" s="139"/>
      <c r="AF1341" s="139"/>
      <c r="AG1341" s="139"/>
      <c r="AH1341" s="139"/>
      <c r="AI1341" s="139"/>
      <c r="AJ1341" s="139"/>
      <c r="AK1341" s="139"/>
      <c r="AL1341" s="139"/>
      <c r="AM1341" s="139"/>
      <c r="AN1341" s="139"/>
      <c r="AO1341" s="139"/>
      <c r="AP1341" s="139"/>
      <c r="AQ1341" s="139"/>
      <c r="AR1341" s="139"/>
      <c r="AS1341" s="139"/>
      <c r="AT1341" s="139"/>
      <c r="AU1341" s="139"/>
      <c r="AV1341" s="139"/>
      <c r="AW1341" s="139"/>
      <c r="AX1341" s="139"/>
      <c r="AY1341" s="139"/>
      <c r="AZ1341" s="139"/>
      <c r="BA1341" s="139"/>
      <c r="BB1341" s="139"/>
      <c r="BC1341" s="139"/>
      <c r="BD1341" s="139"/>
      <c r="BE1341" s="139"/>
      <c r="BF1341" s="139"/>
      <c r="BG1341" s="139"/>
      <c r="BH1341" s="139"/>
      <c r="BI1341" s="139"/>
      <c r="BJ1341" s="139"/>
      <c r="BK1341" s="139"/>
      <c r="BL1341" s="139"/>
      <c r="BM1341" s="139"/>
      <c r="BN1341" s="139"/>
      <c r="BO1341" s="139"/>
      <c r="BP1341" s="139"/>
      <c r="BQ1341" s="139"/>
      <c r="BR1341" s="139"/>
      <c r="BS1341" s="139"/>
      <c r="BT1341" s="139"/>
      <c r="BU1341" s="139"/>
      <c r="BV1341" s="139"/>
      <c r="BW1341" s="139"/>
      <c r="BX1341" s="139"/>
      <c r="BY1341" s="139"/>
      <c r="BZ1341" s="139"/>
      <c r="CA1341" s="139"/>
      <c r="CB1341" s="139"/>
      <c r="CC1341" s="139"/>
      <c r="CD1341" s="139"/>
    </row>
    <row r="1342" spans="2:82" s="143" customFormat="1" x14ac:dyDescent="0.2">
      <c r="B1342" s="139"/>
      <c r="C1342" s="139"/>
      <c r="D1342" s="139"/>
      <c r="E1342" s="139"/>
      <c r="F1342" s="139"/>
      <c r="G1342" s="139"/>
      <c r="H1342" s="139"/>
      <c r="I1342" s="139"/>
      <c r="J1342" s="139"/>
      <c r="K1342" s="139"/>
      <c r="L1342" s="139"/>
      <c r="M1342" s="139"/>
      <c r="N1342" s="139"/>
      <c r="O1342" s="139"/>
      <c r="P1342" s="139"/>
      <c r="Q1342" s="139"/>
      <c r="R1342" s="139"/>
      <c r="S1342" s="139"/>
      <c r="T1342" s="139"/>
      <c r="U1342" s="139"/>
      <c r="V1342" s="139"/>
      <c r="W1342" s="139"/>
      <c r="X1342" s="139"/>
      <c r="Y1342" s="139"/>
      <c r="Z1342" s="139"/>
      <c r="AA1342" s="139"/>
      <c r="AB1342" s="139"/>
      <c r="AC1342" s="139"/>
      <c r="AD1342" s="139"/>
      <c r="AE1342" s="139"/>
      <c r="AF1342" s="139"/>
      <c r="AG1342" s="139"/>
      <c r="AH1342" s="139"/>
      <c r="AI1342" s="139"/>
      <c r="AJ1342" s="139"/>
      <c r="AK1342" s="139"/>
      <c r="AL1342" s="139"/>
      <c r="AM1342" s="139"/>
      <c r="AN1342" s="139"/>
      <c r="AO1342" s="139"/>
      <c r="AP1342" s="139"/>
      <c r="AQ1342" s="139"/>
      <c r="AR1342" s="139"/>
      <c r="AS1342" s="139"/>
      <c r="AT1342" s="139"/>
      <c r="AU1342" s="139"/>
      <c r="AV1342" s="139"/>
      <c r="AW1342" s="139"/>
      <c r="AX1342" s="139"/>
      <c r="AY1342" s="139"/>
      <c r="AZ1342" s="139"/>
      <c r="BA1342" s="139"/>
      <c r="BB1342" s="139"/>
      <c r="BC1342" s="139"/>
      <c r="BD1342" s="139"/>
      <c r="BE1342" s="139"/>
      <c r="BF1342" s="139"/>
      <c r="BG1342" s="139"/>
      <c r="BH1342" s="139"/>
      <c r="BI1342" s="139"/>
      <c r="BJ1342" s="139"/>
      <c r="BK1342" s="139"/>
      <c r="BL1342" s="139"/>
      <c r="BM1342" s="139"/>
      <c r="BN1342" s="139"/>
      <c r="BO1342" s="139"/>
      <c r="BP1342" s="139"/>
      <c r="BQ1342" s="139"/>
      <c r="BR1342" s="139"/>
      <c r="BS1342" s="139"/>
      <c r="BT1342" s="139"/>
      <c r="BU1342" s="139"/>
      <c r="BV1342" s="139"/>
      <c r="BW1342" s="139"/>
      <c r="BX1342" s="139"/>
      <c r="BY1342" s="139"/>
      <c r="BZ1342" s="139"/>
      <c r="CA1342" s="139"/>
      <c r="CB1342" s="139"/>
      <c r="CC1342" s="139"/>
      <c r="CD1342" s="139"/>
    </row>
    <row r="1343" spans="2:82" s="143" customFormat="1" x14ac:dyDescent="0.2">
      <c r="B1343" s="139"/>
      <c r="C1343" s="139"/>
      <c r="D1343" s="139"/>
      <c r="E1343" s="139"/>
      <c r="F1343" s="139"/>
      <c r="G1343" s="139"/>
      <c r="H1343" s="139"/>
      <c r="I1343" s="139"/>
      <c r="J1343" s="139"/>
      <c r="K1343" s="139"/>
      <c r="L1343" s="139"/>
      <c r="M1343" s="139"/>
      <c r="N1343" s="139"/>
      <c r="O1343" s="139"/>
      <c r="P1343" s="139"/>
      <c r="Q1343" s="139"/>
      <c r="R1343" s="139"/>
      <c r="S1343" s="139"/>
      <c r="T1343" s="139"/>
      <c r="U1343" s="139"/>
      <c r="V1343" s="139"/>
      <c r="W1343" s="139"/>
      <c r="X1343" s="139"/>
      <c r="Y1343" s="139"/>
      <c r="Z1343" s="139"/>
      <c r="AA1343" s="139"/>
      <c r="AB1343" s="139"/>
      <c r="AC1343" s="139"/>
      <c r="AD1343" s="139"/>
      <c r="AE1343" s="139"/>
      <c r="AF1343" s="139"/>
      <c r="AG1343" s="139"/>
      <c r="AH1343" s="139"/>
      <c r="AI1343" s="139"/>
      <c r="AJ1343" s="139"/>
      <c r="AK1343" s="139"/>
      <c r="AL1343" s="139"/>
      <c r="AM1343" s="139"/>
      <c r="AN1343" s="139"/>
      <c r="AO1343" s="139"/>
      <c r="AP1343" s="139"/>
      <c r="AQ1343" s="139"/>
      <c r="AR1343" s="139"/>
      <c r="AS1343" s="139"/>
      <c r="AT1343" s="139"/>
      <c r="AU1343" s="139"/>
      <c r="AV1343" s="139"/>
      <c r="AW1343" s="139"/>
      <c r="AX1343" s="139"/>
      <c r="AY1343" s="139"/>
      <c r="AZ1343" s="139"/>
      <c r="BA1343" s="139"/>
      <c r="BB1343" s="139"/>
      <c r="BC1343" s="139"/>
      <c r="BD1343" s="139"/>
      <c r="BE1343" s="139"/>
      <c r="BF1343" s="139"/>
      <c r="BG1343" s="139"/>
      <c r="BH1343" s="139"/>
      <c r="BI1343" s="139"/>
      <c r="BJ1343" s="139"/>
      <c r="BK1343" s="139"/>
      <c r="BL1343" s="139"/>
      <c r="BM1343" s="139"/>
      <c r="BN1343" s="139"/>
      <c r="BO1343" s="139"/>
      <c r="BP1343" s="139"/>
      <c r="BQ1343" s="139"/>
      <c r="BR1343" s="139"/>
      <c r="BS1343" s="139"/>
      <c r="BT1343" s="139"/>
      <c r="BU1343" s="139"/>
      <c r="BV1343" s="139"/>
      <c r="BW1343" s="139"/>
      <c r="BX1343" s="139"/>
      <c r="BY1343" s="139"/>
      <c r="BZ1343" s="139"/>
      <c r="CA1343" s="139"/>
      <c r="CB1343" s="139"/>
      <c r="CC1343" s="139"/>
      <c r="CD1343" s="139"/>
    </row>
    <row r="1344" spans="2:82" s="143" customFormat="1" x14ac:dyDescent="0.2">
      <c r="B1344" s="139"/>
      <c r="C1344" s="139"/>
      <c r="D1344" s="139"/>
      <c r="E1344" s="139"/>
      <c r="F1344" s="139"/>
      <c r="G1344" s="139"/>
      <c r="H1344" s="139"/>
      <c r="I1344" s="139"/>
      <c r="J1344" s="139"/>
      <c r="K1344" s="139"/>
      <c r="L1344" s="139"/>
      <c r="M1344" s="139"/>
      <c r="N1344" s="139"/>
      <c r="O1344" s="139"/>
      <c r="P1344" s="139"/>
      <c r="Q1344" s="139"/>
      <c r="R1344" s="139"/>
      <c r="S1344" s="139"/>
      <c r="T1344" s="139"/>
      <c r="U1344" s="139"/>
      <c r="V1344" s="139"/>
      <c r="W1344" s="139"/>
      <c r="X1344" s="139"/>
      <c r="Y1344" s="139"/>
      <c r="Z1344" s="139"/>
      <c r="AA1344" s="139"/>
      <c r="AB1344" s="139"/>
      <c r="AC1344" s="139"/>
      <c r="AD1344" s="139"/>
      <c r="AE1344" s="139"/>
      <c r="AF1344" s="139"/>
      <c r="AG1344" s="139"/>
      <c r="AH1344" s="139"/>
      <c r="AI1344" s="139"/>
      <c r="AJ1344" s="139"/>
      <c r="AK1344" s="139"/>
      <c r="AL1344" s="139"/>
      <c r="AM1344" s="139"/>
      <c r="AN1344" s="139"/>
      <c r="AO1344" s="139"/>
      <c r="AP1344" s="139"/>
      <c r="AQ1344" s="139"/>
      <c r="AR1344" s="139"/>
      <c r="AS1344" s="139"/>
      <c r="AT1344" s="139"/>
      <c r="AU1344" s="139"/>
      <c r="AV1344" s="139"/>
      <c r="AW1344" s="139"/>
      <c r="AX1344" s="139"/>
      <c r="AY1344" s="139"/>
      <c r="AZ1344" s="139"/>
      <c r="BA1344" s="139"/>
      <c r="BB1344" s="139"/>
      <c r="BC1344" s="139"/>
      <c r="BD1344" s="139"/>
      <c r="BE1344" s="139"/>
      <c r="BF1344" s="139"/>
      <c r="BG1344" s="139"/>
      <c r="BH1344" s="139"/>
      <c r="BI1344" s="139"/>
      <c r="BJ1344" s="139"/>
      <c r="BK1344" s="139"/>
      <c r="BL1344" s="139"/>
      <c r="BM1344" s="139"/>
      <c r="BN1344" s="139"/>
      <c r="BO1344" s="139"/>
      <c r="BP1344" s="139"/>
      <c r="BQ1344" s="139"/>
      <c r="BR1344" s="139"/>
      <c r="BS1344" s="139"/>
      <c r="BT1344" s="139"/>
      <c r="BU1344" s="139"/>
      <c r="BV1344" s="139"/>
      <c r="BW1344" s="139"/>
      <c r="BX1344" s="139"/>
      <c r="BY1344" s="139"/>
      <c r="BZ1344" s="139"/>
      <c r="CA1344" s="139"/>
      <c r="CB1344" s="139"/>
      <c r="CC1344" s="139"/>
      <c r="CD1344" s="139"/>
    </row>
    <row r="1345" spans="2:82" s="143" customFormat="1" x14ac:dyDescent="0.2">
      <c r="B1345" s="139"/>
      <c r="C1345" s="139"/>
      <c r="D1345" s="139"/>
      <c r="E1345" s="139"/>
      <c r="F1345" s="139"/>
      <c r="G1345" s="139"/>
      <c r="H1345" s="139"/>
      <c r="I1345" s="139"/>
      <c r="J1345" s="139"/>
      <c r="K1345" s="139"/>
      <c r="L1345" s="139"/>
      <c r="M1345" s="139"/>
      <c r="N1345" s="139"/>
      <c r="O1345" s="139"/>
      <c r="P1345" s="139"/>
      <c r="Q1345" s="139"/>
      <c r="R1345" s="139"/>
      <c r="S1345" s="139"/>
      <c r="T1345" s="139"/>
      <c r="U1345" s="139"/>
      <c r="V1345" s="139"/>
      <c r="W1345" s="139"/>
      <c r="X1345" s="139"/>
      <c r="Y1345" s="139"/>
      <c r="Z1345" s="139"/>
      <c r="AA1345" s="139"/>
      <c r="AB1345" s="139"/>
      <c r="AC1345" s="139"/>
      <c r="AD1345" s="139"/>
      <c r="AE1345" s="139"/>
      <c r="AF1345" s="139"/>
      <c r="AG1345" s="139"/>
      <c r="AH1345" s="139"/>
      <c r="AI1345" s="139"/>
      <c r="AJ1345" s="139"/>
      <c r="AK1345" s="139"/>
      <c r="AL1345" s="139"/>
      <c r="AM1345" s="139"/>
      <c r="AN1345" s="139"/>
      <c r="AO1345" s="139"/>
      <c r="AP1345" s="139"/>
      <c r="AQ1345" s="139"/>
      <c r="AR1345" s="139"/>
      <c r="AS1345" s="139"/>
      <c r="AT1345" s="139"/>
      <c r="AU1345" s="139"/>
      <c r="AV1345" s="139"/>
      <c r="AW1345" s="139"/>
      <c r="AX1345" s="139"/>
      <c r="AY1345" s="139"/>
      <c r="AZ1345" s="139"/>
      <c r="BA1345" s="139"/>
      <c r="BB1345" s="139"/>
      <c r="BC1345" s="139"/>
      <c r="BD1345" s="139"/>
      <c r="BE1345" s="139"/>
      <c r="BF1345" s="139"/>
      <c r="BG1345" s="139"/>
      <c r="BH1345" s="139"/>
      <c r="BI1345" s="139"/>
      <c r="BJ1345" s="139"/>
      <c r="BK1345" s="139"/>
      <c r="BL1345" s="139"/>
      <c r="BM1345" s="139"/>
      <c r="BN1345" s="139"/>
      <c r="BO1345" s="139"/>
      <c r="BP1345" s="139"/>
      <c r="BQ1345" s="139"/>
      <c r="BR1345" s="139"/>
      <c r="BS1345" s="139"/>
      <c r="BT1345" s="139"/>
      <c r="BU1345" s="139"/>
      <c r="BV1345" s="139"/>
      <c r="BW1345" s="139"/>
      <c r="BX1345" s="139"/>
      <c r="BY1345" s="139"/>
      <c r="BZ1345" s="139"/>
      <c r="CA1345" s="139"/>
      <c r="CB1345" s="139"/>
      <c r="CC1345" s="139"/>
      <c r="CD1345" s="139"/>
    </row>
    <row r="1346" spans="2:82" s="143" customFormat="1" x14ac:dyDescent="0.2">
      <c r="B1346" s="139"/>
      <c r="C1346" s="139"/>
      <c r="D1346" s="139"/>
      <c r="E1346" s="139"/>
      <c r="F1346" s="139"/>
      <c r="G1346" s="139"/>
      <c r="H1346" s="139"/>
      <c r="I1346" s="139"/>
      <c r="J1346" s="139"/>
      <c r="K1346" s="139"/>
      <c r="L1346" s="139"/>
      <c r="M1346" s="139"/>
      <c r="N1346" s="139"/>
      <c r="O1346" s="139"/>
      <c r="P1346" s="139"/>
      <c r="Q1346" s="139"/>
      <c r="R1346" s="139"/>
      <c r="S1346" s="139"/>
      <c r="T1346" s="139"/>
      <c r="U1346" s="139"/>
      <c r="V1346" s="139"/>
      <c r="W1346" s="139"/>
      <c r="X1346" s="139"/>
      <c r="Y1346" s="139"/>
      <c r="Z1346" s="139"/>
      <c r="AA1346" s="139"/>
      <c r="AB1346" s="139"/>
      <c r="AC1346" s="139"/>
      <c r="AD1346" s="139"/>
      <c r="AE1346" s="139"/>
      <c r="AF1346" s="139"/>
      <c r="AG1346" s="139"/>
      <c r="AH1346" s="139"/>
      <c r="AI1346" s="139"/>
      <c r="AJ1346" s="139"/>
      <c r="AK1346" s="139"/>
      <c r="AL1346" s="139"/>
      <c r="AM1346" s="139"/>
      <c r="AN1346" s="139"/>
      <c r="AO1346" s="139"/>
      <c r="AP1346" s="139"/>
      <c r="AQ1346" s="139"/>
      <c r="AR1346" s="139"/>
      <c r="AS1346" s="139"/>
      <c r="AT1346" s="139"/>
      <c r="AU1346" s="139"/>
      <c r="AV1346" s="139"/>
      <c r="AW1346" s="139"/>
      <c r="AX1346" s="139"/>
      <c r="AY1346" s="139"/>
      <c r="AZ1346" s="139"/>
      <c r="BA1346" s="139"/>
      <c r="BB1346" s="139"/>
      <c r="BC1346" s="139"/>
      <c r="BD1346" s="139"/>
      <c r="BE1346" s="139"/>
      <c r="BF1346" s="139"/>
      <c r="BG1346" s="139"/>
      <c r="BH1346" s="139"/>
      <c r="BI1346" s="139"/>
      <c r="BJ1346" s="139"/>
      <c r="BK1346" s="139"/>
      <c r="BL1346" s="139"/>
      <c r="BM1346" s="139"/>
      <c r="BN1346" s="139"/>
      <c r="BO1346" s="139"/>
      <c r="BP1346" s="139"/>
      <c r="BQ1346" s="139"/>
      <c r="BR1346" s="139"/>
      <c r="BS1346" s="139"/>
      <c r="BT1346" s="139"/>
      <c r="BU1346" s="139"/>
      <c r="BV1346" s="139"/>
      <c r="BW1346" s="139"/>
      <c r="BX1346" s="139"/>
      <c r="BY1346" s="139"/>
      <c r="BZ1346" s="139"/>
      <c r="CA1346" s="139"/>
      <c r="CB1346" s="139"/>
      <c r="CC1346" s="139"/>
      <c r="CD1346" s="139"/>
    </row>
    <row r="1347" spans="2:82" s="143" customFormat="1" x14ac:dyDescent="0.2">
      <c r="B1347" s="139"/>
      <c r="C1347" s="139"/>
      <c r="D1347" s="139"/>
      <c r="E1347" s="139"/>
      <c r="F1347" s="139"/>
      <c r="G1347" s="139"/>
      <c r="H1347" s="139"/>
      <c r="I1347" s="139"/>
      <c r="J1347" s="139"/>
      <c r="K1347" s="139"/>
      <c r="L1347" s="139"/>
      <c r="M1347" s="139"/>
      <c r="N1347" s="139"/>
      <c r="O1347" s="139"/>
      <c r="P1347" s="139"/>
      <c r="Q1347" s="139"/>
      <c r="R1347" s="139"/>
      <c r="S1347" s="139"/>
      <c r="T1347" s="139"/>
      <c r="U1347" s="139"/>
      <c r="V1347" s="139"/>
      <c r="W1347" s="139"/>
      <c r="X1347" s="139"/>
      <c r="Y1347" s="139"/>
      <c r="Z1347" s="139"/>
      <c r="AA1347" s="139"/>
      <c r="AB1347" s="139"/>
      <c r="AC1347" s="139"/>
      <c r="AD1347" s="139"/>
      <c r="AE1347" s="139"/>
      <c r="AF1347" s="139"/>
      <c r="AG1347" s="139"/>
      <c r="AH1347" s="139"/>
      <c r="AI1347" s="139"/>
      <c r="AJ1347" s="139"/>
      <c r="AK1347" s="139"/>
      <c r="AL1347" s="139"/>
      <c r="AM1347" s="139"/>
      <c r="AN1347" s="139"/>
      <c r="AO1347" s="139"/>
      <c r="AP1347" s="139"/>
      <c r="AQ1347" s="139"/>
      <c r="AR1347" s="139"/>
      <c r="AS1347" s="139"/>
      <c r="AT1347" s="139"/>
      <c r="AU1347" s="139"/>
      <c r="AV1347" s="139"/>
      <c r="AW1347" s="139"/>
      <c r="AX1347" s="139"/>
      <c r="AY1347" s="139"/>
      <c r="AZ1347" s="139"/>
      <c r="BA1347" s="139"/>
      <c r="BB1347" s="139"/>
      <c r="BC1347" s="139"/>
      <c r="BD1347" s="139"/>
      <c r="BE1347" s="139"/>
      <c r="BF1347" s="139"/>
      <c r="BG1347" s="139"/>
      <c r="BH1347" s="139"/>
      <c r="BI1347" s="139"/>
      <c r="BJ1347" s="139"/>
      <c r="BK1347" s="139"/>
      <c r="BL1347" s="139"/>
      <c r="BM1347" s="139"/>
      <c r="BN1347" s="139"/>
      <c r="BO1347" s="139"/>
      <c r="BP1347" s="139"/>
      <c r="BQ1347" s="139"/>
      <c r="BR1347" s="139"/>
      <c r="BS1347" s="139"/>
      <c r="BT1347" s="139"/>
      <c r="BU1347" s="139"/>
      <c r="BV1347" s="139"/>
      <c r="BW1347" s="139"/>
      <c r="BX1347" s="139"/>
      <c r="BY1347" s="139"/>
      <c r="BZ1347" s="139"/>
      <c r="CA1347" s="139"/>
      <c r="CB1347" s="139"/>
      <c r="CC1347" s="139"/>
      <c r="CD1347" s="139"/>
    </row>
    <row r="1348" spans="2:82" s="143" customFormat="1" x14ac:dyDescent="0.2">
      <c r="B1348" s="139"/>
      <c r="C1348" s="139"/>
      <c r="D1348" s="139"/>
      <c r="E1348" s="139"/>
      <c r="F1348" s="139"/>
      <c r="G1348" s="139"/>
      <c r="H1348" s="139"/>
      <c r="I1348" s="139"/>
      <c r="J1348" s="139"/>
      <c r="K1348" s="139"/>
      <c r="L1348" s="139"/>
      <c r="M1348" s="139"/>
      <c r="N1348" s="139"/>
      <c r="O1348" s="139"/>
      <c r="P1348" s="139"/>
      <c r="Q1348" s="139"/>
      <c r="R1348" s="139"/>
      <c r="S1348" s="139"/>
      <c r="T1348" s="139"/>
      <c r="U1348" s="139"/>
      <c r="V1348" s="139"/>
      <c r="W1348" s="139"/>
      <c r="X1348" s="139"/>
      <c r="Y1348" s="139"/>
      <c r="Z1348" s="139"/>
      <c r="AA1348" s="139"/>
      <c r="AB1348" s="139"/>
      <c r="AC1348" s="139"/>
      <c r="AD1348" s="139"/>
      <c r="AE1348" s="139"/>
      <c r="AF1348" s="139"/>
      <c r="AG1348" s="139"/>
      <c r="AH1348" s="139"/>
      <c r="AI1348" s="139"/>
      <c r="AJ1348" s="139"/>
      <c r="AK1348" s="139"/>
      <c r="AL1348" s="139"/>
      <c r="AM1348" s="139"/>
      <c r="AN1348" s="139"/>
      <c r="AO1348" s="139"/>
      <c r="AP1348" s="139"/>
      <c r="AQ1348" s="139"/>
      <c r="AR1348" s="139"/>
      <c r="AS1348" s="139"/>
      <c r="AT1348" s="139"/>
      <c r="AU1348" s="139"/>
      <c r="AV1348" s="139"/>
      <c r="AW1348" s="139"/>
      <c r="AX1348" s="139"/>
      <c r="AY1348" s="139"/>
      <c r="AZ1348" s="139"/>
      <c r="BA1348" s="139"/>
      <c r="BB1348" s="139"/>
      <c r="BC1348" s="139"/>
      <c r="BD1348" s="139"/>
      <c r="BE1348" s="139"/>
      <c r="BF1348" s="139"/>
      <c r="BG1348" s="139"/>
      <c r="BH1348" s="139"/>
      <c r="BI1348" s="139"/>
      <c r="BJ1348" s="139"/>
      <c r="BK1348" s="139"/>
      <c r="BL1348" s="139"/>
      <c r="BM1348" s="139"/>
      <c r="BN1348" s="139"/>
      <c r="BO1348" s="139"/>
      <c r="BP1348" s="139"/>
      <c r="BQ1348" s="139"/>
      <c r="BR1348" s="139"/>
      <c r="BS1348" s="139"/>
      <c r="BT1348" s="139"/>
      <c r="BU1348" s="139"/>
      <c r="BV1348" s="139"/>
      <c r="BW1348" s="139"/>
      <c r="BX1348" s="139"/>
      <c r="BY1348" s="139"/>
      <c r="BZ1348" s="139"/>
      <c r="CA1348" s="139"/>
      <c r="CB1348" s="139"/>
      <c r="CC1348" s="139"/>
      <c r="CD1348" s="139"/>
    </row>
    <row r="1349" spans="2:82" s="143" customFormat="1" x14ac:dyDescent="0.2">
      <c r="B1349" s="139"/>
      <c r="C1349" s="139"/>
      <c r="D1349" s="139"/>
      <c r="E1349" s="139"/>
      <c r="F1349" s="139"/>
      <c r="G1349" s="139"/>
      <c r="H1349" s="139"/>
      <c r="I1349" s="139"/>
      <c r="J1349" s="139"/>
      <c r="K1349" s="139"/>
      <c r="L1349" s="139"/>
      <c r="M1349" s="139"/>
      <c r="N1349" s="139"/>
      <c r="O1349" s="139"/>
      <c r="P1349" s="139"/>
      <c r="Q1349" s="139"/>
      <c r="R1349" s="139"/>
      <c r="S1349" s="139"/>
      <c r="T1349" s="139"/>
      <c r="U1349" s="139"/>
      <c r="V1349" s="139"/>
      <c r="W1349" s="139"/>
      <c r="X1349" s="139"/>
      <c r="Y1349" s="139"/>
      <c r="Z1349" s="139"/>
      <c r="AA1349" s="139"/>
      <c r="AB1349" s="139"/>
      <c r="AC1349" s="139"/>
      <c r="AD1349" s="139"/>
      <c r="AE1349" s="139"/>
      <c r="AF1349" s="139"/>
      <c r="AG1349" s="139"/>
      <c r="AH1349" s="139"/>
      <c r="AI1349" s="139"/>
      <c r="AJ1349" s="139"/>
      <c r="AK1349" s="139"/>
      <c r="AL1349" s="139"/>
      <c r="AM1349" s="139"/>
      <c r="AN1349" s="139"/>
      <c r="AO1349" s="139"/>
      <c r="AP1349" s="139"/>
      <c r="AQ1349" s="139"/>
      <c r="AR1349" s="139"/>
      <c r="AS1349" s="139"/>
      <c r="AT1349" s="139"/>
      <c r="AU1349" s="139"/>
      <c r="AV1349" s="139"/>
      <c r="AW1349" s="139"/>
      <c r="AX1349" s="139"/>
      <c r="AY1349" s="139"/>
      <c r="AZ1349" s="139"/>
      <c r="BA1349" s="139"/>
      <c r="BB1349" s="139"/>
      <c r="BC1349" s="139"/>
      <c r="BD1349" s="139"/>
      <c r="BE1349" s="139"/>
      <c r="BF1349" s="139"/>
      <c r="BG1349" s="139"/>
      <c r="BH1349" s="139"/>
      <c r="BI1349" s="139"/>
      <c r="BJ1349" s="139"/>
      <c r="BK1349" s="139"/>
      <c r="BL1349" s="139"/>
      <c r="BM1349" s="139"/>
      <c r="BN1349" s="139"/>
      <c r="BO1349" s="139"/>
      <c r="BP1349" s="139"/>
      <c r="BQ1349" s="139"/>
      <c r="BR1349" s="139"/>
      <c r="BS1349" s="139"/>
      <c r="BT1349" s="139"/>
      <c r="BU1349" s="139"/>
      <c r="BV1349" s="139"/>
      <c r="BW1349" s="139"/>
      <c r="BX1349" s="139"/>
      <c r="BY1349" s="139"/>
      <c r="BZ1349" s="139"/>
      <c r="CA1349" s="139"/>
      <c r="CB1349" s="139"/>
      <c r="CC1349" s="139"/>
      <c r="CD1349" s="139"/>
    </row>
    <row r="1350" spans="2:82" s="143" customFormat="1" x14ac:dyDescent="0.2">
      <c r="B1350" s="139"/>
      <c r="C1350" s="139"/>
      <c r="D1350" s="139"/>
      <c r="E1350" s="139"/>
      <c r="F1350" s="139"/>
      <c r="G1350" s="139"/>
      <c r="H1350" s="139"/>
      <c r="I1350" s="139"/>
      <c r="J1350" s="139"/>
      <c r="K1350" s="139"/>
      <c r="L1350" s="139"/>
      <c r="M1350" s="139"/>
      <c r="N1350" s="139"/>
      <c r="O1350" s="139"/>
      <c r="P1350" s="139"/>
      <c r="Q1350" s="139"/>
      <c r="R1350" s="139"/>
      <c r="S1350" s="139"/>
      <c r="T1350" s="139"/>
      <c r="U1350" s="139"/>
      <c r="V1350" s="139"/>
      <c r="W1350" s="139"/>
      <c r="X1350" s="139"/>
      <c r="Y1350" s="139"/>
      <c r="Z1350" s="139"/>
      <c r="AA1350" s="139"/>
      <c r="AB1350" s="139"/>
      <c r="AC1350" s="139"/>
      <c r="AD1350" s="139"/>
      <c r="AE1350" s="139"/>
      <c r="AF1350" s="139"/>
      <c r="AG1350" s="139"/>
      <c r="AH1350" s="139"/>
      <c r="AI1350" s="139"/>
      <c r="AJ1350" s="139"/>
      <c r="AK1350" s="139"/>
      <c r="AL1350" s="139"/>
      <c r="AM1350" s="139"/>
      <c r="AN1350" s="139"/>
      <c r="AO1350" s="139"/>
      <c r="AP1350" s="139"/>
      <c r="AQ1350" s="139"/>
      <c r="AR1350" s="139"/>
      <c r="AS1350" s="139"/>
      <c r="AT1350" s="139"/>
      <c r="AU1350" s="139"/>
      <c r="AV1350" s="139"/>
      <c r="AW1350" s="139"/>
      <c r="AX1350" s="139"/>
      <c r="AY1350" s="139"/>
      <c r="AZ1350" s="139"/>
      <c r="BA1350" s="139"/>
      <c r="BB1350" s="139"/>
      <c r="BC1350" s="139"/>
      <c r="BD1350" s="139"/>
      <c r="BE1350" s="139"/>
      <c r="BF1350" s="139"/>
      <c r="BG1350" s="139"/>
      <c r="BH1350" s="139"/>
      <c r="BI1350" s="139"/>
      <c r="BJ1350" s="139"/>
      <c r="BK1350" s="139"/>
      <c r="BL1350" s="139"/>
      <c r="BM1350" s="139"/>
      <c r="BN1350" s="139"/>
      <c r="BO1350" s="139"/>
      <c r="BP1350" s="139"/>
      <c r="BQ1350" s="139"/>
      <c r="BR1350" s="139"/>
      <c r="BS1350" s="139"/>
      <c r="BT1350" s="139"/>
      <c r="BU1350" s="139"/>
      <c r="BV1350" s="139"/>
      <c r="BW1350" s="139"/>
      <c r="BX1350" s="139"/>
      <c r="BY1350" s="139"/>
      <c r="BZ1350" s="139"/>
      <c r="CA1350" s="139"/>
      <c r="CB1350" s="139"/>
      <c r="CC1350" s="139"/>
      <c r="CD1350" s="139"/>
    </row>
    <row r="1351" spans="2:82" s="143" customFormat="1" x14ac:dyDescent="0.2">
      <c r="B1351" s="139"/>
      <c r="C1351" s="139"/>
      <c r="D1351" s="139"/>
      <c r="E1351" s="139"/>
      <c r="F1351" s="139"/>
      <c r="G1351" s="139"/>
      <c r="H1351" s="139"/>
      <c r="I1351" s="139"/>
      <c r="J1351" s="139"/>
      <c r="K1351" s="139"/>
      <c r="L1351" s="139"/>
      <c r="M1351" s="139"/>
      <c r="N1351" s="139"/>
      <c r="O1351" s="139"/>
      <c r="P1351" s="139"/>
      <c r="Q1351" s="139"/>
      <c r="R1351" s="139"/>
      <c r="S1351" s="139"/>
      <c r="T1351" s="139"/>
      <c r="U1351" s="139"/>
      <c r="V1351" s="139"/>
      <c r="W1351" s="139"/>
      <c r="X1351" s="139"/>
      <c r="Y1351" s="139"/>
      <c r="Z1351" s="139"/>
      <c r="AA1351" s="139"/>
      <c r="AB1351" s="139"/>
      <c r="AC1351" s="139"/>
      <c r="AD1351" s="139"/>
      <c r="AE1351" s="139"/>
      <c r="AF1351" s="139"/>
      <c r="AG1351" s="139"/>
      <c r="AH1351" s="139"/>
      <c r="AI1351" s="139"/>
      <c r="AJ1351" s="139"/>
      <c r="AK1351" s="139"/>
      <c r="AL1351" s="139"/>
      <c r="AM1351" s="139"/>
      <c r="AN1351" s="139"/>
      <c r="AO1351" s="139"/>
      <c r="AP1351" s="139"/>
      <c r="AQ1351" s="139"/>
      <c r="AR1351" s="139"/>
      <c r="AS1351" s="139"/>
      <c r="AT1351" s="139"/>
      <c r="AU1351" s="139"/>
      <c r="AV1351" s="139"/>
      <c r="AW1351" s="139"/>
      <c r="AX1351" s="139"/>
      <c r="AY1351" s="139"/>
      <c r="AZ1351" s="139"/>
      <c r="BA1351" s="139"/>
      <c r="BB1351" s="139"/>
      <c r="BC1351" s="139"/>
      <c r="BD1351" s="139"/>
      <c r="BE1351" s="139"/>
      <c r="BF1351" s="139"/>
      <c r="BG1351" s="139"/>
      <c r="BH1351" s="139"/>
      <c r="BI1351" s="139"/>
      <c r="BJ1351" s="139"/>
      <c r="BK1351" s="139"/>
      <c r="BL1351" s="139"/>
      <c r="BM1351" s="139"/>
      <c r="BN1351" s="139"/>
      <c r="BO1351" s="139"/>
      <c r="BP1351" s="139"/>
      <c r="BQ1351" s="139"/>
      <c r="BR1351" s="139"/>
      <c r="BS1351" s="139"/>
      <c r="BT1351" s="139"/>
      <c r="BU1351" s="139"/>
      <c r="BV1351" s="139"/>
      <c r="BW1351" s="139"/>
      <c r="BX1351" s="139"/>
      <c r="BY1351" s="139"/>
      <c r="BZ1351" s="139"/>
      <c r="CA1351" s="139"/>
      <c r="CB1351" s="139"/>
      <c r="CC1351" s="139"/>
      <c r="CD1351" s="139"/>
    </row>
    <row r="1352" spans="2:82" s="143" customFormat="1" x14ac:dyDescent="0.2">
      <c r="B1352" s="139"/>
      <c r="C1352" s="139"/>
      <c r="D1352" s="139"/>
      <c r="E1352" s="139"/>
      <c r="F1352" s="139"/>
      <c r="G1352" s="139"/>
      <c r="H1352" s="139"/>
      <c r="I1352" s="139"/>
      <c r="J1352" s="139"/>
      <c r="K1352" s="139"/>
      <c r="L1352" s="139"/>
      <c r="M1352" s="139"/>
      <c r="N1352" s="139"/>
      <c r="O1352" s="139"/>
      <c r="P1352" s="139"/>
      <c r="Q1352" s="139"/>
      <c r="R1352" s="139"/>
      <c r="S1352" s="139"/>
      <c r="T1352" s="139"/>
      <c r="U1352" s="139"/>
      <c r="V1352" s="139"/>
      <c r="W1352" s="139"/>
      <c r="X1352" s="139"/>
      <c r="Y1352" s="139"/>
      <c r="Z1352" s="139"/>
      <c r="AA1352" s="139"/>
      <c r="AB1352" s="139"/>
      <c r="AC1352" s="139"/>
      <c r="AD1352" s="139"/>
      <c r="AE1352" s="139"/>
      <c r="AF1352" s="139"/>
      <c r="AG1352" s="139"/>
      <c r="AH1352" s="139"/>
      <c r="AI1352" s="139"/>
      <c r="AJ1352" s="139"/>
      <c r="AK1352" s="139"/>
      <c r="AL1352" s="139"/>
      <c r="AM1352" s="139"/>
      <c r="AN1352" s="139"/>
      <c r="AO1352" s="139"/>
      <c r="AP1352" s="139"/>
      <c r="AQ1352" s="139"/>
      <c r="AR1352" s="139"/>
      <c r="AS1352" s="139"/>
      <c r="AT1352" s="139"/>
      <c r="AU1352" s="139"/>
      <c r="AV1352" s="139"/>
      <c r="AW1352" s="139"/>
      <c r="AX1352" s="139"/>
      <c r="AY1352" s="139"/>
      <c r="AZ1352" s="139"/>
      <c r="BA1352" s="139"/>
      <c r="BB1352" s="139"/>
      <c r="BC1352" s="139"/>
      <c r="BD1352" s="139"/>
      <c r="BE1352" s="139"/>
      <c r="BF1352" s="139"/>
      <c r="BG1352" s="139"/>
      <c r="BH1352" s="139"/>
      <c r="BI1352" s="139"/>
      <c r="BJ1352" s="139"/>
      <c r="BK1352" s="139"/>
      <c r="BL1352" s="139"/>
      <c r="BM1352" s="139"/>
      <c r="BN1352" s="139"/>
      <c r="BO1352" s="139"/>
      <c r="BP1352" s="139"/>
      <c r="BQ1352" s="139"/>
      <c r="BR1352" s="139"/>
      <c r="BS1352" s="139"/>
      <c r="BT1352" s="139"/>
      <c r="BU1352" s="139"/>
      <c r="BV1352" s="139"/>
      <c r="BW1352" s="139"/>
      <c r="BX1352" s="139"/>
      <c r="BY1352" s="139"/>
      <c r="BZ1352" s="139"/>
      <c r="CA1352" s="139"/>
      <c r="CB1352" s="139"/>
      <c r="CC1352" s="139"/>
      <c r="CD1352" s="139"/>
    </row>
    <row r="1353" spans="2:82" s="143" customFormat="1" x14ac:dyDescent="0.2">
      <c r="B1353" s="139"/>
      <c r="C1353" s="139"/>
      <c r="D1353" s="139"/>
      <c r="E1353" s="139"/>
      <c r="F1353" s="139"/>
      <c r="G1353" s="139"/>
      <c r="H1353" s="139"/>
      <c r="I1353" s="139"/>
      <c r="J1353" s="139"/>
      <c r="K1353" s="139"/>
      <c r="L1353" s="139"/>
      <c r="M1353" s="139"/>
      <c r="N1353" s="139"/>
      <c r="O1353" s="139"/>
      <c r="P1353" s="139"/>
      <c r="Q1353" s="139"/>
      <c r="R1353" s="139"/>
      <c r="S1353" s="139"/>
      <c r="T1353" s="139"/>
      <c r="U1353" s="139"/>
      <c r="V1353" s="139"/>
      <c r="W1353" s="139"/>
      <c r="X1353" s="139"/>
      <c r="Y1353" s="139"/>
      <c r="Z1353" s="139"/>
      <c r="AA1353" s="139"/>
      <c r="AB1353" s="139"/>
      <c r="AC1353" s="139"/>
      <c r="AD1353" s="139"/>
      <c r="AE1353" s="139"/>
      <c r="AF1353" s="139"/>
      <c r="AG1353" s="139"/>
      <c r="AH1353" s="139"/>
      <c r="AI1353" s="139"/>
      <c r="AJ1353" s="139"/>
      <c r="AK1353" s="139"/>
      <c r="AL1353" s="139"/>
      <c r="AM1353" s="139"/>
      <c r="AN1353" s="139"/>
      <c r="AO1353" s="139"/>
      <c r="AP1353" s="139"/>
      <c r="AQ1353" s="139"/>
      <c r="AR1353" s="139"/>
      <c r="AS1353" s="139"/>
      <c r="AT1353" s="139"/>
      <c r="AU1353" s="139"/>
      <c r="AV1353" s="139"/>
      <c r="AW1353" s="139"/>
      <c r="AX1353" s="139"/>
      <c r="AY1353" s="139"/>
      <c r="AZ1353" s="139"/>
      <c r="BA1353" s="139"/>
      <c r="BB1353" s="139"/>
      <c r="BC1353" s="139"/>
      <c r="BD1353" s="139"/>
      <c r="BE1353" s="139"/>
      <c r="BF1353" s="139"/>
      <c r="BG1353" s="139"/>
      <c r="BH1353" s="139"/>
      <c r="BI1353" s="139"/>
      <c r="BJ1353" s="139"/>
      <c r="BK1353" s="139"/>
      <c r="BL1353" s="139"/>
      <c r="BM1353" s="139"/>
      <c r="BN1353" s="139"/>
      <c r="BO1353" s="139"/>
      <c r="BP1353" s="139"/>
      <c r="BQ1353" s="139"/>
      <c r="BR1353" s="139"/>
      <c r="BS1353" s="139"/>
      <c r="BT1353" s="139"/>
      <c r="BU1353" s="139"/>
      <c r="BV1353" s="139"/>
      <c r="BW1353" s="139"/>
      <c r="BX1353" s="139"/>
      <c r="BY1353" s="139"/>
      <c r="BZ1353" s="139"/>
      <c r="CA1353" s="139"/>
      <c r="CB1353" s="139"/>
      <c r="CC1353" s="139"/>
      <c r="CD1353" s="139"/>
    </row>
    <row r="1354" spans="2:82" s="143" customFormat="1" x14ac:dyDescent="0.2">
      <c r="B1354" s="139"/>
      <c r="C1354" s="139"/>
      <c r="D1354" s="139"/>
      <c r="E1354" s="139"/>
      <c r="F1354" s="139"/>
      <c r="G1354" s="139"/>
      <c r="H1354" s="139"/>
      <c r="I1354" s="139"/>
      <c r="J1354" s="139"/>
      <c r="K1354" s="139"/>
      <c r="L1354" s="139"/>
      <c r="M1354" s="139"/>
      <c r="N1354" s="139"/>
      <c r="O1354" s="139"/>
      <c r="P1354" s="139"/>
      <c r="Q1354" s="139"/>
      <c r="R1354" s="139"/>
      <c r="S1354" s="139"/>
      <c r="T1354" s="139"/>
      <c r="U1354" s="139"/>
      <c r="V1354" s="139"/>
      <c r="W1354" s="139"/>
      <c r="X1354" s="139"/>
      <c r="Y1354" s="139"/>
      <c r="Z1354" s="139"/>
      <c r="AA1354" s="139"/>
      <c r="AB1354" s="139"/>
      <c r="AC1354" s="139"/>
      <c r="AD1354" s="139"/>
      <c r="AE1354" s="139"/>
      <c r="AF1354" s="139"/>
      <c r="AG1354" s="139"/>
      <c r="AH1354" s="139"/>
      <c r="AI1354" s="139"/>
      <c r="AJ1354" s="139"/>
      <c r="AK1354" s="139"/>
      <c r="AL1354" s="139"/>
      <c r="AM1354" s="139"/>
      <c r="AN1354" s="139"/>
      <c r="AO1354" s="139"/>
      <c r="AP1354" s="139"/>
      <c r="AQ1354" s="139"/>
      <c r="AR1354" s="139"/>
      <c r="AS1354" s="139"/>
      <c r="AT1354" s="139"/>
      <c r="AU1354" s="139"/>
      <c r="AV1354" s="139"/>
      <c r="AW1354" s="139"/>
      <c r="AX1354" s="139"/>
      <c r="AY1354" s="139"/>
      <c r="AZ1354" s="139"/>
      <c r="BA1354" s="139"/>
      <c r="BB1354" s="139"/>
      <c r="BC1354" s="139"/>
      <c r="BD1354" s="139"/>
      <c r="BE1354" s="139"/>
      <c r="BF1354" s="139"/>
      <c r="BG1354" s="139"/>
      <c r="BH1354" s="139"/>
      <c r="BI1354" s="139"/>
      <c r="BJ1354" s="139"/>
      <c r="BK1354" s="139"/>
      <c r="BL1354" s="139"/>
      <c r="BM1354" s="139"/>
      <c r="BN1354" s="139"/>
      <c r="BO1354" s="139"/>
      <c r="BP1354" s="139"/>
      <c r="BQ1354" s="139"/>
      <c r="BR1354" s="139"/>
      <c r="BS1354" s="139"/>
      <c r="BT1354" s="139"/>
      <c r="BU1354" s="139"/>
      <c r="BV1354" s="139"/>
      <c r="BW1354" s="139"/>
      <c r="BX1354" s="139"/>
      <c r="BY1354" s="139"/>
      <c r="BZ1354" s="139"/>
      <c r="CA1354" s="139"/>
      <c r="CB1354" s="139"/>
      <c r="CC1354" s="139"/>
      <c r="CD1354" s="139"/>
    </row>
    <row r="1355" spans="2:82" s="143" customFormat="1" x14ac:dyDescent="0.2">
      <c r="B1355" s="139"/>
      <c r="C1355" s="139"/>
      <c r="D1355" s="139"/>
      <c r="E1355" s="139"/>
      <c r="F1355" s="139"/>
      <c r="G1355" s="139"/>
      <c r="H1355" s="139"/>
      <c r="I1355" s="139"/>
      <c r="J1355" s="139"/>
      <c r="K1355" s="139"/>
      <c r="L1355" s="139"/>
      <c r="M1355" s="139"/>
      <c r="N1355" s="139"/>
      <c r="O1355" s="139"/>
      <c r="P1355" s="139"/>
      <c r="Q1355" s="139"/>
      <c r="R1355" s="139"/>
      <c r="S1355" s="139"/>
      <c r="T1355" s="139"/>
      <c r="U1355" s="139"/>
      <c r="V1355" s="139"/>
      <c r="W1355" s="139"/>
      <c r="X1355" s="139"/>
      <c r="Y1355" s="139"/>
      <c r="Z1355" s="139"/>
      <c r="AA1355" s="139"/>
      <c r="AB1355" s="139"/>
      <c r="AC1355" s="139"/>
      <c r="AD1355" s="139"/>
      <c r="AE1355" s="139"/>
      <c r="AF1355" s="139"/>
      <c r="AG1355" s="139"/>
      <c r="AH1355" s="139"/>
      <c r="AI1355" s="139"/>
      <c r="AJ1355" s="139"/>
      <c r="AK1355" s="139"/>
      <c r="AL1355" s="139"/>
      <c r="AM1355" s="139"/>
      <c r="AN1355" s="139"/>
      <c r="AO1355" s="139"/>
      <c r="AP1355" s="139"/>
      <c r="AQ1355" s="139"/>
      <c r="AR1355" s="139"/>
      <c r="AS1355" s="139"/>
      <c r="AT1355" s="139"/>
      <c r="AU1355" s="139"/>
      <c r="AV1355" s="139"/>
      <c r="AW1355" s="139"/>
      <c r="AX1355" s="139"/>
      <c r="AY1355" s="139"/>
      <c r="AZ1355" s="139"/>
      <c r="BA1355" s="139"/>
      <c r="BB1355" s="139"/>
      <c r="BC1355" s="139"/>
      <c r="BD1355" s="139"/>
      <c r="BE1355" s="139"/>
      <c r="BF1355" s="139"/>
      <c r="BG1355" s="139"/>
      <c r="BH1355" s="139"/>
      <c r="BI1355" s="139"/>
      <c r="BJ1355" s="139"/>
      <c r="BK1355" s="139"/>
      <c r="BL1355" s="139"/>
      <c r="BM1355" s="139"/>
      <c r="BN1355" s="139"/>
      <c r="BO1355" s="139"/>
      <c r="BP1355" s="139"/>
      <c r="BQ1355" s="139"/>
      <c r="BR1355" s="139"/>
      <c r="BS1355" s="139"/>
      <c r="BT1355" s="139"/>
      <c r="BU1355" s="139"/>
      <c r="BV1355" s="139"/>
      <c r="BW1355" s="139"/>
      <c r="BX1355" s="139"/>
      <c r="BY1355" s="139"/>
      <c r="BZ1355" s="139"/>
      <c r="CA1355" s="139"/>
      <c r="CB1355" s="139"/>
      <c r="CC1355" s="139"/>
      <c r="CD1355" s="139"/>
    </row>
    <row r="1356" spans="2:82" s="143" customFormat="1" x14ac:dyDescent="0.2">
      <c r="B1356" s="139"/>
      <c r="C1356" s="139"/>
      <c r="D1356" s="139"/>
      <c r="E1356" s="139"/>
      <c r="F1356" s="139"/>
      <c r="G1356" s="139"/>
      <c r="H1356" s="139"/>
      <c r="I1356" s="139"/>
      <c r="J1356" s="139"/>
      <c r="K1356" s="139"/>
      <c r="L1356" s="139"/>
      <c r="M1356" s="139"/>
      <c r="N1356" s="139"/>
      <c r="O1356" s="139"/>
      <c r="P1356" s="139"/>
      <c r="Q1356" s="139"/>
      <c r="R1356" s="139"/>
      <c r="S1356" s="139"/>
      <c r="T1356" s="139"/>
      <c r="U1356" s="139"/>
      <c r="V1356" s="139"/>
      <c r="W1356" s="139"/>
      <c r="X1356" s="139"/>
      <c r="Y1356" s="139"/>
      <c r="Z1356" s="139"/>
      <c r="AA1356" s="139"/>
      <c r="AB1356" s="139"/>
      <c r="AC1356" s="139"/>
      <c r="AD1356" s="139"/>
      <c r="AE1356" s="139"/>
      <c r="AF1356" s="139"/>
      <c r="AG1356" s="139"/>
      <c r="AH1356" s="139"/>
      <c r="AI1356" s="139"/>
      <c r="AJ1356" s="139"/>
      <c r="AK1356" s="139"/>
      <c r="AL1356" s="139"/>
      <c r="AM1356" s="139"/>
      <c r="AN1356" s="139"/>
      <c r="AO1356" s="139"/>
      <c r="AP1356" s="139"/>
      <c r="AQ1356" s="139"/>
      <c r="AR1356" s="139"/>
      <c r="AS1356" s="139"/>
      <c r="AT1356" s="139"/>
      <c r="AU1356" s="139"/>
      <c r="AV1356" s="139"/>
      <c r="AW1356" s="139"/>
      <c r="AX1356" s="139"/>
      <c r="AY1356" s="139"/>
      <c r="AZ1356" s="139"/>
      <c r="BA1356" s="139"/>
      <c r="BB1356" s="139"/>
      <c r="BC1356" s="139"/>
      <c r="BD1356" s="139"/>
      <c r="BE1356" s="139"/>
      <c r="BF1356" s="139"/>
      <c r="BG1356" s="139"/>
      <c r="BH1356" s="139"/>
      <c r="BI1356" s="139"/>
      <c r="BJ1356" s="139"/>
      <c r="BK1356" s="139"/>
      <c r="BL1356" s="139"/>
      <c r="BM1356" s="139"/>
      <c r="BN1356" s="139"/>
      <c r="BO1356" s="139"/>
      <c r="BP1356" s="139"/>
      <c r="BQ1356" s="139"/>
      <c r="BR1356" s="139"/>
      <c r="BS1356" s="139"/>
      <c r="BT1356" s="139"/>
      <c r="BU1356" s="139"/>
      <c r="BV1356" s="139"/>
      <c r="BW1356" s="139"/>
      <c r="BX1356" s="139"/>
      <c r="BY1356" s="139"/>
      <c r="BZ1356" s="139"/>
      <c r="CA1356" s="139"/>
      <c r="CB1356" s="139"/>
      <c r="CC1356" s="139"/>
      <c r="CD1356" s="139"/>
    </row>
    <row r="1357" spans="2:82" s="143" customFormat="1" x14ac:dyDescent="0.2">
      <c r="B1357" s="139"/>
      <c r="C1357" s="139"/>
      <c r="D1357" s="139"/>
      <c r="E1357" s="139"/>
      <c r="F1357" s="139"/>
      <c r="G1357" s="139"/>
      <c r="H1357" s="139"/>
      <c r="I1357" s="139"/>
      <c r="J1357" s="139"/>
      <c r="K1357" s="139"/>
      <c r="L1357" s="139"/>
      <c r="M1357" s="139"/>
      <c r="N1357" s="139"/>
      <c r="O1357" s="139"/>
      <c r="P1357" s="139"/>
      <c r="Q1357" s="139"/>
      <c r="R1357" s="139"/>
      <c r="S1357" s="139"/>
      <c r="T1357" s="139"/>
      <c r="U1357" s="139"/>
      <c r="V1357" s="139"/>
      <c r="W1357" s="139"/>
      <c r="X1357" s="139"/>
      <c r="Y1357" s="139"/>
      <c r="Z1357" s="139"/>
      <c r="AA1357" s="139"/>
      <c r="AB1357" s="139"/>
      <c r="AC1357" s="139"/>
      <c r="AD1357" s="139"/>
      <c r="AE1357" s="139"/>
      <c r="AF1357" s="139"/>
      <c r="AG1357" s="139"/>
      <c r="AH1357" s="139"/>
      <c r="AI1357" s="139"/>
      <c r="AJ1357" s="139"/>
      <c r="AK1357" s="139"/>
      <c r="AL1357" s="139"/>
      <c r="AM1357" s="139"/>
      <c r="AN1357" s="139"/>
      <c r="AO1357" s="139"/>
      <c r="AP1357" s="139"/>
      <c r="AQ1357" s="139"/>
      <c r="AR1357" s="139"/>
      <c r="AS1357" s="139"/>
      <c r="AT1357" s="139"/>
      <c r="AU1357" s="139"/>
      <c r="AV1357" s="139"/>
      <c r="AW1357" s="139"/>
      <c r="AX1357" s="139"/>
      <c r="AY1357" s="139"/>
      <c r="AZ1357" s="139"/>
      <c r="BA1357" s="139"/>
      <c r="BB1357" s="139"/>
      <c r="BC1357" s="139"/>
      <c r="BD1357" s="139"/>
      <c r="BE1357" s="139"/>
      <c r="BF1357" s="139"/>
      <c r="BG1357" s="139"/>
      <c r="BH1357" s="139"/>
      <c r="BI1357" s="139"/>
      <c r="BJ1357" s="139"/>
      <c r="BK1357" s="139"/>
      <c r="BL1357" s="139"/>
      <c r="BM1357" s="139"/>
      <c r="BN1357" s="139"/>
      <c r="BO1357" s="139"/>
      <c r="BP1357" s="139"/>
      <c r="BQ1357" s="139"/>
      <c r="BR1357" s="139"/>
      <c r="BS1357" s="139"/>
      <c r="BT1357" s="139"/>
      <c r="BU1357" s="139"/>
      <c r="BV1357" s="139"/>
      <c r="BW1357" s="139"/>
      <c r="BX1357" s="139"/>
      <c r="BY1357" s="139"/>
      <c r="BZ1357" s="139"/>
      <c r="CA1357" s="139"/>
      <c r="CB1357" s="139"/>
      <c r="CC1357" s="139"/>
      <c r="CD1357" s="139"/>
    </row>
    <row r="1358" spans="2:82" s="143" customFormat="1" x14ac:dyDescent="0.2">
      <c r="B1358" s="139"/>
      <c r="C1358" s="139"/>
      <c r="D1358" s="139"/>
      <c r="E1358" s="139"/>
      <c r="F1358" s="139"/>
      <c r="G1358" s="139"/>
      <c r="H1358" s="139"/>
      <c r="I1358" s="139"/>
      <c r="J1358" s="139"/>
      <c r="K1358" s="139"/>
      <c r="L1358" s="139"/>
      <c r="M1358" s="139"/>
      <c r="N1358" s="139"/>
      <c r="O1358" s="139"/>
      <c r="P1358" s="139"/>
      <c r="Q1358" s="139"/>
      <c r="R1358" s="139"/>
      <c r="S1358" s="139"/>
      <c r="T1358" s="139"/>
      <c r="U1358" s="139"/>
      <c r="V1358" s="139"/>
      <c r="W1358" s="139"/>
      <c r="X1358" s="139"/>
      <c r="Y1358" s="139"/>
      <c r="Z1358" s="139"/>
      <c r="AA1358" s="139"/>
      <c r="AB1358" s="139"/>
      <c r="AC1358" s="139"/>
      <c r="AD1358" s="139"/>
      <c r="AE1358" s="139"/>
      <c r="AF1358" s="139"/>
      <c r="AG1358" s="139"/>
      <c r="AH1358" s="139"/>
      <c r="AI1358" s="139"/>
      <c r="AJ1358" s="139"/>
      <c r="AK1358" s="139"/>
      <c r="AL1358" s="139"/>
      <c r="AM1358" s="139"/>
      <c r="AN1358" s="139"/>
      <c r="AO1358" s="139"/>
      <c r="AP1358" s="139"/>
      <c r="AQ1358" s="139"/>
      <c r="AR1358" s="139"/>
      <c r="AS1358" s="139"/>
      <c r="AT1358" s="139"/>
      <c r="AU1358" s="139"/>
      <c r="AV1358" s="139"/>
      <c r="AW1358" s="139"/>
      <c r="AX1358" s="139"/>
      <c r="AY1358" s="139"/>
      <c r="AZ1358" s="139"/>
      <c r="BA1358" s="139"/>
      <c r="BB1358" s="139"/>
      <c r="BC1358" s="139"/>
      <c r="BD1358" s="139"/>
      <c r="BE1358" s="139"/>
      <c r="BF1358" s="139"/>
      <c r="BG1358" s="139"/>
      <c r="BH1358" s="139"/>
      <c r="BI1358" s="139"/>
      <c r="BJ1358" s="139"/>
      <c r="BK1358" s="139"/>
      <c r="BL1358" s="139"/>
      <c r="BM1358" s="139"/>
      <c r="BN1358" s="139"/>
      <c r="BO1358" s="139"/>
      <c r="BP1358" s="139"/>
      <c r="BQ1358" s="139"/>
      <c r="BR1358" s="139"/>
      <c r="BS1358" s="139"/>
      <c r="BT1358" s="139"/>
      <c r="BU1358" s="139"/>
      <c r="BV1358" s="139"/>
      <c r="BW1358" s="139"/>
      <c r="BX1358" s="139"/>
      <c r="BY1358" s="139"/>
      <c r="BZ1358" s="139"/>
      <c r="CA1358" s="139"/>
      <c r="CB1358" s="139"/>
      <c r="CC1358" s="139"/>
      <c r="CD1358" s="139"/>
    </row>
    <row r="1359" spans="2:82" s="143" customFormat="1" x14ac:dyDescent="0.2">
      <c r="B1359" s="139"/>
      <c r="C1359" s="139"/>
      <c r="D1359" s="139"/>
      <c r="E1359" s="139"/>
      <c r="F1359" s="139"/>
      <c r="G1359" s="139"/>
      <c r="H1359" s="139"/>
      <c r="I1359" s="139"/>
      <c r="J1359" s="139"/>
      <c r="K1359" s="139"/>
      <c r="L1359" s="139"/>
      <c r="M1359" s="139"/>
      <c r="N1359" s="139"/>
      <c r="O1359" s="139"/>
      <c r="P1359" s="139"/>
      <c r="Q1359" s="139"/>
      <c r="R1359" s="139"/>
      <c r="S1359" s="139"/>
      <c r="T1359" s="139"/>
      <c r="U1359" s="139"/>
      <c r="V1359" s="139"/>
      <c r="W1359" s="139"/>
      <c r="X1359" s="139"/>
      <c r="Y1359" s="139"/>
      <c r="Z1359" s="139"/>
      <c r="AA1359" s="139"/>
      <c r="AB1359" s="139"/>
      <c r="AC1359" s="139"/>
      <c r="AD1359" s="139"/>
      <c r="AE1359" s="139"/>
      <c r="AF1359" s="139"/>
      <c r="AG1359" s="139"/>
      <c r="AH1359" s="139"/>
      <c r="AI1359" s="139"/>
      <c r="AJ1359" s="139"/>
      <c r="AK1359" s="139"/>
      <c r="AL1359" s="139"/>
      <c r="AM1359" s="139"/>
      <c r="AN1359" s="139"/>
      <c r="AO1359" s="139"/>
      <c r="AP1359" s="139"/>
      <c r="AQ1359" s="139"/>
      <c r="AR1359" s="139"/>
      <c r="AS1359" s="139"/>
      <c r="AT1359" s="139"/>
      <c r="AU1359" s="139"/>
      <c r="AV1359" s="139"/>
      <c r="AW1359" s="139"/>
      <c r="AX1359" s="139"/>
      <c r="AY1359" s="139"/>
      <c r="AZ1359" s="139"/>
      <c r="BA1359" s="139"/>
      <c r="BB1359" s="139"/>
      <c r="BC1359" s="139"/>
      <c r="BD1359" s="139"/>
      <c r="BE1359" s="139"/>
      <c r="BF1359" s="139"/>
      <c r="BG1359" s="139"/>
      <c r="BH1359" s="139"/>
      <c r="BI1359" s="139"/>
      <c r="BJ1359" s="139"/>
      <c r="BK1359" s="139"/>
      <c r="BL1359" s="139"/>
      <c r="BM1359" s="139"/>
      <c r="BN1359" s="139"/>
      <c r="BO1359" s="139"/>
      <c r="BP1359" s="139"/>
      <c r="BQ1359" s="139"/>
      <c r="BR1359" s="139"/>
      <c r="BS1359" s="139"/>
      <c r="BT1359" s="139"/>
      <c r="BU1359" s="139"/>
      <c r="BV1359" s="139"/>
      <c r="BW1359" s="139"/>
      <c r="BX1359" s="139"/>
      <c r="BY1359" s="139"/>
      <c r="BZ1359" s="139"/>
      <c r="CA1359" s="139"/>
      <c r="CB1359" s="139"/>
      <c r="CC1359" s="139"/>
      <c r="CD1359" s="139"/>
    </row>
    <row r="1360" spans="2:82" s="143" customFormat="1" x14ac:dyDescent="0.2">
      <c r="B1360" s="139"/>
      <c r="C1360" s="139"/>
      <c r="D1360" s="139"/>
      <c r="E1360" s="139"/>
      <c r="F1360" s="139"/>
      <c r="G1360" s="139"/>
      <c r="H1360" s="139"/>
      <c r="I1360" s="139"/>
      <c r="J1360" s="139"/>
      <c r="K1360" s="139"/>
      <c r="L1360" s="139"/>
      <c r="M1360" s="139"/>
      <c r="N1360" s="139"/>
      <c r="O1360" s="139"/>
      <c r="P1360" s="139"/>
      <c r="Q1360" s="139"/>
      <c r="R1360" s="139"/>
      <c r="S1360" s="139"/>
      <c r="T1360" s="139"/>
      <c r="U1360" s="139"/>
      <c r="V1360" s="139"/>
      <c r="W1360" s="139"/>
      <c r="X1360" s="139"/>
      <c r="Y1360" s="139"/>
      <c r="Z1360" s="139"/>
      <c r="AA1360" s="139"/>
      <c r="AB1360" s="139"/>
      <c r="AC1360" s="139"/>
      <c r="AD1360" s="139"/>
      <c r="AE1360" s="139"/>
      <c r="AF1360" s="139"/>
      <c r="AG1360" s="139"/>
      <c r="AH1360" s="139"/>
      <c r="AI1360" s="139"/>
      <c r="AJ1360" s="139"/>
      <c r="AK1360" s="139"/>
      <c r="AL1360" s="139"/>
      <c r="AM1360" s="139"/>
      <c r="AN1360" s="139"/>
      <c r="AO1360" s="139"/>
      <c r="AP1360" s="139"/>
      <c r="AQ1360" s="139"/>
      <c r="AR1360" s="139"/>
      <c r="AS1360" s="139"/>
      <c r="AT1360" s="139"/>
      <c r="AU1360" s="139"/>
      <c r="AV1360" s="139"/>
      <c r="AW1360" s="139"/>
      <c r="AX1360" s="139"/>
      <c r="AY1360" s="139"/>
      <c r="AZ1360" s="139"/>
      <c r="BA1360" s="139"/>
      <c r="BB1360" s="139"/>
      <c r="BC1360" s="139"/>
      <c r="BD1360" s="139"/>
      <c r="BE1360" s="139"/>
      <c r="BF1360" s="139"/>
      <c r="BG1360" s="139"/>
      <c r="BH1360" s="139"/>
      <c r="BI1360" s="139"/>
      <c r="BJ1360" s="139"/>
      <c r="BK1360" s="139"/>
      <c r="BL1360" s="139"/>
      <c r="BM1360" s="139"/>
      <c r="BN1360" s="139"/>
      <c r="BO1360" s="139"/>
      <c r="BP1360" s="139"/>
      <c r="BQ1360" s="139"/>
      <c r="BR1360" s="139"/>
      <c r="BS1360" s="139"/>
      <c r="BT1360" s="139"/>
      <c r="BU1360" s="139"/>
      <c r="BV1360" s="139"/>
      <c r="BW1360" s="139"/>
      <c r="BX1360" s="139"/>
      <c r="BY1360" s="139"/>
      <c r="BZ1360" s="139"/>
      <c r="CA1360" s="139"/>
      <c r="CB1360" s="139"/>
      <c r="CC1360" s="139"/>
      <c r="CD1360" s="139"/>
    </row>
    <row r="1361" spans="2:82" s="143" customFormat="1" x14ac:dyDescent="0.2">
      <c r="B1361" s="139"/>
      <c r="C1361" s="139"/>
      <c r="D1361" s="139"/>
      <c r="E1361" s="139"/>
      <c r="F1361" s="139"/>
      <c r="G1361" s="139"/>
      <c r="H1361" s="139"/>
      <c r="I1361" s="139"/>
      <c r="J1361" s="139"/>
      <c r="K1361" s="139"/>
      <c r="L1361" s="139"/>
      <c r="M1361" s="139"/>
      <c r="N1361" s="139"/>
      <c r="O1361" s="139"/>
      <c r="P1361" s="139"/>
      <c r="Q1361" s="139"/>
      <c r="R1361" s="139"/>
      <c r="S1361" s="139"/>
      <c r="T1361" s="139"/>
      <c r="U1361" s="139"/>
      <c r="V1361" s="139"/>
      <c r="W1361" s="139"/>
      <c r="X1361" s="139"/>
      <c r="Y1361" s="139"/>
      <c r="Z1361" s="139"/>
      <c r="AA1361" s="139"/>
      <c r="AB1361" s="139"/>
      <c r="AC1361" s="139"/>
      <c r="AD1361" s="139"/>
      <c r="AE1361" s="139"/>
      <c r="AF1361" s="139"/>
      <c r="AG1361" s="139"/>
      <c r="AH1361" s="139"/>
      <c r="AI1361" s="139"/>
      <c r="AJ1361" s="139"/>
      <c r="AK1361" s="139"/>
      <c r="AL1361" s="139"/>
      <c r="AM1361" s="139"/>
      <c r="AN1361" s="139"/>
      <c r="AO1361" s="139"/>
      <c r="AP1361" s="139"/>
      <c r="AQ1361" s="139"/>
      <c r="AR1361" s="139"/>
      <c r="AS1361" s="139"/>
      <c r="AT1361" s="139"/>
      <c r="AU1361" s="139"/>
      <c r="AV1361" s="139"/>
      <c r="AW1361" s="139"/>
      <c r="AX1361" s="139"/>
      <c r="AY1361" s="139"/>
      <c r="AZ1361" s="139"/>
      <c r="BA1361" s="139"/>
      <c r="BB1361" s="139"/>
      <c r="BC1361" s="139"/>
      <c r="BD1361" s="139"/>
      <c r="BE1361" s="139"/>
      <c r="BF1361" s="139"/>
      <c r="BG1361" s="139"/>
      <c r="BH1361" s="139"/>
      <c r="BI1361" s="139"/>
      <c r="BJ1361" s="139"/>
      <c r="BK1361" s="139"/>
      <c r="BL1361" s="139"/>
      <c r="BM1361" s="139"/>
      <c r="BN1361" s="139"/>
      <c r="BO1361" s="139"/>
      <c r="BP1361" s="139"/>
      <c r="BQ1361" s="139"/>
      <c r="BR1361" s="139"/>
      <c r="BS1361" s="139"/>
      <c r="BT1361" s="139"/>
      <c r="BU1361" s="139"/>
      <c r="BV1361" s="139"/>
      <c r="BW1361" s="139"/>
      <c r="BX1361" s="139"/>
      <c r="BY1361" s="139"/>
      <c r="BZ1361" s="139"/>
      <c r="CA1361" s="139"/>
      <c r="CB1361" s="139"/>
      <c r="CC1361" s="139"/>
      <c r="CD1361" s="139"/>
    </row>
  </sheetData>
  <mergeCells count="2">
    <mergeCell ref="B10:H10"/>
    <mergeCell ref="B26:I26"/>
  </mergeCells>
  <pageMargins left="0.7" right="0.7" top="0.75" bottom="0.75" header="0.3" footer="0.3"/>
  <pageSetup scale="75" orientation="landscape" r:id="rId1"/>
  <headerFooter>
    <oddFooter>&amp;L&amp;F, &amp;A, &amp;D, &amp;T&amp;Cp.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73FAD-36F4-41DD-904F-7717BEFBA4F2}">
  <dimension ref="A1:E23"/>
  <sheetViews>
    <sheetView zoomScaleNormal="100" workbookViewId="0">
      <selection activeCell="E2" sqref="E2"/>
    </sheetView>
  </sheetViews>
  <sheetFormatPr defaultRowHeight="12.75" x14ac:dyDescent="0.2"/>
  <cols>
    <col min="1" max="1" width="15.28515625" style="93" customWidth="1"/>
    <col min="2" max="2" width="3.42578125" style="93" bestFit="1" customWidth="1"/>
    <col min="3" max="3" width="13.85546875" style="93" bestFit="1" customWidth="1"/>
    <col min="4" max="253" width="9.140625" style="93"/>
    <col min="254" max="254" width="15.28515625" style="93" customWidth="1"/>
    <col min="255" max="255" width="10.28515625" style="93" customWidth="1"/>
    <col min="256" max="256" width="17.5703125" style="93" customWidth="1"/>
    <col min="257" max="258" width="10.42578125" style="93" bestFit="1" customWidth="1"/>
    <col min="259" max="259" width="13.28515625" style="93" customWidth="1"/>
    <col min="260" max="509" width="9.140625" style="93"/>
    <col min="510" max="510" width="15.28515625" style="93" customWidth="1"/>
    <col min="511" max="511" width="10.28515625" style="93" customWidth="1"/>
    <col min="512" max="512" width="17.5703125" style="93" customWidth="1"/>
    <col min="513" max="514" width="10.42578125" style="93" bestFit="1" customWidth="1"/>
    <col min="515" max="515" width="13.28515625" style="93" customWidth="1"/>
    <col min="516" max="765" width="9.140625" style="93"/>
    <col min="766" max="766" width="15.28515625" style="93" customWidth="1"/>
    <col min="767" max="767" width="10.28515625" style="93" customWidth="1"/>
    <col min="768" max="768" width="17.5703125" style="93" customWidth="1"/>
    <col min="769" max="770" width="10.42578125" style="93" bestFit="1" customWidth="1"/>
    <col min="771" max="771" width="13.28515625" style="93" customWidth="1"/>
    <col min="772" max="1021" width="9.140625" style="93"/>
    <col min="1022" max="1022" width="15.28515625" style="93" customWidth="1"/>
    <col min="1023" max="1023" width="10.28515625" style="93" customWidth="1"/>
    <col min="1024" max="1024" width="17.5703125" style="93" customWidth="1"/>
    <col min="1025" max="1026" width="10.42578125" style="93" bestFit="1" customWidth="1"/>
    <col min="1027" max="1027" width="13.28515625" style="93" customWidth="1"/>
    <col min="1028" max="1277" width="9.140625" style="93"/>
    <col min="1278" max="1278" width="15.28515625" style="93" customWidth="1"/>
    <col min="1279" max="1279" width="10.28515625" style="93" customWidth="1"/>
    <col min="1280" max="1280" width="17.5703125" style="93" customWidth="1"/>
    <col min="1281" max="1282" width="10.42578125" style="93" bestFit="1" customWidth="1"/>
    <col min="1283" max="1283" width="13.28515625" style="93" customWidth="1"/>
    <col min="1284" max="1533" width="9.140625" style="93"/>
    <col min="1534" max="1534" width="15.28515625" style="93" customWidth="1"/>
    <col min="1535" max="1535" width="10.28515625" style="93" customWidth="1"/>
    <col min="1536" max="1536" width="17.5703125" style="93" customWidth="1"/>
    <col min="1537" max="1538" width="10.42578125" style="93" bestFit="1" customWidth="1"/>
    <col min="1539" max="1539" width="13.28515625" style="93" customWidth="1"/>
    <col min="1540" max="1789" width="9.140625" style="93"/>
    <col min="1790" max="1790" width="15.28515625" style="93" customWidth="1"/>
    <col min="1791" max="1791" width="10.28515625" style="93" customWidth="1"/>
    <col min="1792" max="1792" width="17.5703125" style="93" customWidth="1"/>
    <col min="1793" max="1794" width="10.42578125" style="93" bestFit="1" customWidth="1"/>
    <col min="1795" max="1795" width="13.28515625" style="93" customWidth="1"/>
    <col min="1796" max="2045" width="9.140625" style="93"/>
    <col min="2046" max="2046" width="15.28515625" style="93" customWidth="1"/>
    <col min="2047" max="2047" width="10.28515625" style="93" customWidth="1"/>
    <col min="2048" max="2048" width="17.5703125" style="93" customWidth="1"/>
    <col min="2049" max="2050" width="10.42578125" style="93" bestFit="1" customWidth="1"/>
    <col min="2051" max="2051" width="13.28515625" style="93" customWidth="1"/>
    <col min="2052" max="2301" width="9.140625" style="93"/>
    <col min="2302" max="2302" width="15.28515625" style="93" customWidth="1"/>
    <col min="2303" max="2303" width="10.28515625" style="93" customWidth="1"/>
    <col min="2304" max="2304" width="17.5703125" style="93" customWidth="1"/>
    <col min="2305" max="2306" width="10.42578125" style="93" bestFit="1" customWidth="1"/>
    <col min="2307" max="2307" width="13.28515625" style="93" customWidth="1"/>
    <col min="2308" max="2557" width="9.140625" style="93"/>
    <col min="2558" max="2558" width="15.28515625" style="93" customWidth="1"/>
    <col min="2559" max="2559" width="10.28515625" style="93" customWidth="1"/>
    <col min="2560" max="2560" width="17.5703125" style="93" customWidth="1"/>
    <col min="2561" max="2562" width="10.42578125" style="93" bestFit="1" customWidth="1"/>
    <col min="2563" max="2563" width="13.28515625" style="93" customWidth="1"/>
    <col min="2564" max="2813" width="9.140625" style="93"/>
    <col min="2814" max="2814" width="15.28515625" style="93" customWidth="1"/>
    <col min="2815" max="2815" width="10.28515625" style="93" customWidth="1"/>
    <col min="2816" max="2816" width="17.5703125" style="93" customWidth="1"/>
    <col min="2817" max="2818" width="10.42578125" style="93" bestFit="1" customWidth="1"/>
    <col min="2819" max="2819" width="13.28515625" style="93" customWidth="1"/>
    <col min="2820" max="3069" width="9.140625" style="93"/>
    <col min="3070" max="3070" width="15.28515625" style="93" customWidth="1"/>
    <col min="3071" max="3071" width="10.28515625" style="93" customWidth="1"/>
    <col min="3072" max="3072" width="17.5703125" style="93" customWidth="1"/>
    <col min="3073" max="3074" width="10.42578125" style="93" bestFit="1" customWidth="1"/>
    <col min="3075" max="3075" width="13.28515625" style="93" customWidth="1"/>
    <col min="3076" max="3325" width="9.140625" style="93"/>
    <col min="3326" max="3326" width="15.28515625" style="93" customWidth="1"/>
    <col min="3327" max="3327" width="10.28515625" style="93" customWidth="1"/>
    <col min="3328" max="3328" width="17.5703125" style="93" customWidth="1"/>
    <col min="3329" max="3330" width="10.42578125" style="93" bestFit="1" customWidth="1"/>
    <col min="3331" max="3331" width="13.28515625" style="93" customWidth="1"/>
    <col min="3332" max="3581" width="9.140625" style="93"/>
    <col min="3582" max="3582" width="15.28515625" style="93" customWidth="1"/>
    <col min="3583" max="3583" width="10.28515625" style="93" customWidth="1"/>
    <col min="3584" max="3584" width="17.5703125" style="93" customWidth="1"/>
    <col min="3585" max="3586" width="10.42578125" style="93" bestFit="1" customWidth="1"/>
    <col min="3587" max="3587" width="13.28515625" style="93" customWidth="1"/>
    <col min="3588" max="3837" width="9.140625" style="93"/>
    <col min="3838" max="3838" width="15.28515625" style="93" customWidth="1"/>
    <col min="3839" max="3839" width="10.28515625" style="93" customWidth="1"/>
    <col min="3840" max="3840" width="17.5703125" style="93" customWidth="1"/>
    <col min="3841" max="3842" width="10.42578125" style="93" bestFit="1" customWidth="1"/>
    <col min="3843" max="3843" width="13.28515625" style="93" customWidth="1"/>
    <col min="3844" max="4093" width="9.140625" style="93"/>
    <col min="4094" max="4094" width="15.28515625" style="93" customWidth="1"/>
    <col min="4095" max="4095" width="10.28515625" style="93" customWidth="1"/>
    <col min="4096" max="4096" width="17.5703125" style="93" customWidth="1"/>
    <col min="4097" max="4098" width="10.42578125" style="93" bestFit="1" customWidth="1"/>
    <col min="4099" max="4099" width="13.28515625" style="93" customWidth="1"/>
    <col min="4100" max="4349" width="9.140625" style="93"/>
    <col min="4350" max="4350" width="15.28515625" style="93" customWidth="1"/>
    <col min="4351" max="4351" width="10.28515625" style="93" customWidth="1"/>
    <col min="4352" max="4352" width="17.5703125" style="93" customWidth="1"/>
    <col min="4353" max="4354" width="10.42578125" style="93" bestFit="1" customWidth="1"/>
    <col min="4355" max="4355" width="13.28515625" style="93" customWidth="1"/>
    <col min="4356" max="4605" width="9.140625" style="93"/>
    <col min="4606" max="4606" width="15.28515625" style="93" customWidth="1"/>
    <col min="4607" max="4607" width="10.28515625" style="93" customWidth="1"/>
    <col min="4608" max="4608" width="17.5703125" style="93" customWidth="1"/>
    <col min="4609" max="4610" width="10.42578125" style="93" bestFit="1" customWidth="1"/>
    <col min="4611" max="4611" width="13.28515625" style="93" customWidth="1"/>
    <col min="4612" max="4861" width="9.140625" style="93"/>
    <col min="4862" max="4862" width="15.28515625" style="93" customWidth="1"/>
    <col min="4863" max="4863" width="10.28515625" style="93" customWidth="1"/>
    <col min="4864" max="4864" width="17.5703125" style="93" customWidth="1"/>
    <col min="4865" max="4866" width="10.42578125" style="93" bestFit="1" customWidth="1"/>
    <col min="4867" max="4867" width="13.28515625" style="93" customWidth="1"/>
    <col min="4868" max="5117" width="9.140625" style="93"/>
    <col min="5118" max="5118" width="15.28515625" style="93" customWidth="1"/>
    <col min="5119" max="5119" width="10.28515625" style="93" customWidth="1"/>
    <col min="5120" max="5120" width="17.5703125" style="93" customWidth="1"/>
    <col min="5121" max="5122" width="10.42578125" style="93" bestFit="1" customWidth="1"/>
    <col min="5123" max="5123" width="13.28515625" style="93" customWidth="1"/>
    <col min="5124" max="5373" width="9.140625" style="93"/>
    <col min="5374" max="5374" width="15.28515625" style="93" customWidth="1"/>
    <col min="5375" max="5375" width="10.28515625" style="93" customWidth="1"/>
    <col min="5376" max="5376" width="17.5703125" style="93" customWidth="1"/>
    <col min="5377" max="5378" width="10.42578125" style="93" bestFit="1" customWidth="1"/>
    <col min="5379" max="5379" width="13.28515625" style="93" customWidth="1"/>
    <col min="5380" max="5629" width="9.140625" style="93"/>
    <col min="5630" max="5630" width="15.28515625" style="93" customWidth="1"/>
    <col min="5631" max="5631" width="10.28515625" style="93" customWidth="1"/>
    <col min="5632" max="5632" width="17.5703125" style="93" customWidth="1"/>
    <col min="5633" max="5634" width="10.42578125" style="93" bestFit="1" customWidth="1"/>
    <col min="5635" max="5635" width="13.28515625" style="93" customWidth="1"/>
    <col min="5636" max="5885" width="9.140625" style="93"/>
    <col min="5886" max="5886" width="15.28515625" style="93" customWidth="1"/>
    <col min="5887" max="5887" width="10.28515625" style="93" customWidth="1"/>
    <col min="5888" max="5888" width="17.5703125" style="93" customWidth="1"/>
    <col min="5889" max="5890" width="10.42578125" style="93" bestFit="1" customWidth="1"/>
    <col min="5891" max="5891" width="13.28515625" style="93" customWidth="1"/>
    <col min="5892" max="6141" width="9.140625" style="93"/>
    <col min="6142" max="6142" width="15.28515625" style="93" customWidth="1"/>
    <col min="6143" max="6143" width="10.28515625" style="93" customWidth="1"/>
    <col min="6144" max="6144" width="17.5703125" style="93" customWidth="1"/>
    <col min="6145" max="6146" width="10.42578125" style="93" bestFit="1" customWidth="1"/>
    <col min="6147" max="6147" width="13.28515625" style="93" customWidth="1"/>
    <col min="6148" max="6397" width="9.140625" style="93"/>
    <col min="6398" max="6398" width="15.28515625" style="93" customWidth="1"/>
    <col min="6399" max="6399" width="10.28515625" style="93" customWidth="1"/>
    <col min="6400" max="6400" width="17.5703125" style="93" customWidth="1"/>
    <col min="6401" max="6402" width="10.42578125" style="93" bestFit="1" customWidth="1"/>
    <col min="6403" max="6403" width="13.28515625" style="93" customWidth="1"/>
    <col min="6404" max="6653" width="9.140625" style="93"/>
    <col min="6654" max="6654" width="15.28515625" style="93" customWidth="1"/>
    <col min="6655" max="6655" width="10.28515625" style="93" customWidth="1"/>
    <col min="6656" max="6656" width="17.5703125" style="93" customWidth="1"/>
    <col min="6657" max="6658" width="10.42578125" style="93" bestFit="1" customWidth="1"/>
    <col min="6659" max="6659" width="13.28515625" style="93" customWidth="1"/>
    <col min="6660" max="6909" width="9.140625" style="93"/>
    <col min="6910" max="6910" width="15.28515625" style="93" customWidth="1"/>
    <col min="6911" max="6911" width="10.28515625" style="93" customWidth="1"/>
    <col min="6912" max="6912" width="17.5703125" style="93" customWidth="1"/>
    <col min="6913" max="6914" width="10.42578125" style="93" bestFit="1" customWidth="1"/>
    <col min="6915" max="6915" width="13.28515625" style="93" customWidth="1"/>
    <col min="6916" max="7165" width="9.140625" style="93"/>
    <col min="7166" max="7166" width="15.28515625" style="93" customWidth="1"/>
    <col min="7167" max="7167" width="10.28515625" style="93" customWidth="1"/>
    <col min="7168" max="7168" width="17.5703125" style="93" customWidth="1"/>
    <col min="7169" max="7170" width="10.42578125" style="93" bestFit="1" customWidth="1"/>
    <col min="7171" max="7171" width="13.28515625" style="93" customWidth="1"/>
    <col min="7172" max="7421" width="9.140625" style="93"/>
    <col min="7422" max="7422" width="15.28515625" style="93" customWidth="1"/>
    <col min="7423" max="7423" width="10.28515625" style="93" customWidth="1"/>
    <col min="7424" max="7424" width="17.5703125" style="93" customWidth="1"/>
    <col min="7425" max="7426" width="10.42578125" style="93" bestFit="1" customWidth="1"/>
    <col min="7427" max="7427" width="13.28515625" style="93" customWidth="1"/>
    <col min="7428" max="7677" width="9.140625" style="93"/>
    <col min="7678" max="7678" width="15.28515625" style="93" customWidth="1"/>
    <col min="7679" max="7679" width="10.28515625" style="93" customWidth="1"/>
    <col min="7680" max="7680" width="17.5703125" style="93" customWidth="1"/>
    <col min="7681" max="7682" width="10.42578125" style="93" bestFit="1" customWidth="1"/>
    <col min="7683" max="7683" width="13.28515625" style="93" customWidth="1"/>
    <col min="7684" max="7933" width="9.140625" style="93"/>
    <col min="7934" max="7934" width="15.28515625" style="93" customWidth="1"/>
    <col min="7935" max="7935" width="10.28515625" style="93" customWidth="1"/>
    <col min="7936" max="7936" width="17.5703125" style="93" customWidth="1"/>
    <col min="7937" max="7938" width="10.42578125" style="93" bestFit="1" customWidth="1"/>
    <col min="7939" max="7939" width="13.28515625" style="93" customWidth="1"/>
    <col min="7940" max="8189" width="9.140625" style="93"/>
    <col min="8190" max="8190" width="15.28515625" style="93" customWidth="1"/>
    <col min="8191" max="8191" width="10.28515625" style="93" customWidth="1"/>
    <col min="8192" max="8192" width="17.5703125" style="93" customWidth="1"/>
    <col min="8193" max="8194" width="10.42578125" style="93" bestFit="1" customWidth="1"/>
    <col min="8195" max="8195" width="13.28515625" style="93" customWidth="1"/>
    <col min="8196" max="8445" width="9.140625" style="93"/>
    <col min="8446" max="8446" width="15.28515625" style="93" customWidth="1"/>
    <col min="8447" max="8447" width="10.28515625" style="93" customWidth="1"/>
    <col min="8448" max="8448" width="17.5703125" style="93" customWidth="1"/>
    <col min="8449" max="8450" width="10.42578125" style="93" bestFit="1" customWidth="1"/>
    <col min="8451" max="8451" width="13.28515625" style="93" customWidth="1"/>
    <col min="8452" max="8701" width="9.140625" style="93"/>
    <col min="8702" max="8702" width="15.28515625" style="93" customWidth="1"/>
    <col min="8703" max="8703" width="10.28515625" style="93" customWidth="1"/>
    <col min="8704" max="8704" width="17.5703125" style="93" customWidth="1"/>
    <col min="8705" max="8706" width="10.42578125" style="93" bestFit="1" customWidth="1"/>
    <col min="8707" max="8707" width="13.28515625" style="93" customWidth="1"/>
    <col min="8708" max="8957" width="9.140625" style="93"/>
    <col min="8958" max="8958" width="15.28515625" style="93" customWidth="1"/>
    <col min="8959" max="8959" width="10.28515625" style="93" customWidth="1"/>
    <col min="8960" max="8960" width="17.5703125" style="93" customWidth="1"/>
    <col min="8961" max="8962" width="10.42578125" style="93" bestFit="1" customWidth="1"/>
    <col min="8963" max="8963" width="13.28515625" style="93" customWidth="1"/>
    <col min="8964" max="9213" width="9.140625" style="93"/>
    <col min="9214" max="9214" width="15.28515625" style="93" customWidth="1"/>
    <col min="9215" max="9215" width="10.28515625" style="93" customWidth="1"/>
    <col min="9216" max="9216" width="17.5703125" style="93" customWidth="1"/>
    <col min="9217" max="9218" width="10.42578125" style="93" bestFit="1" customWidth="1"/>
    <col min="9219" max="9219" width="13.28515625" style="93" customWidth="1"/>
    <col min="9220" max="9469" width="9.140625" style="93"/>
    <col min="9470" max="9470" width="15.28515625" style="93" customWidth="1"/>
    <col min="9471" max="9471" width="10.28515625" style="93" customWidth="1"/>
    <col min="9472" max="9472" width="17.5703125" style="93" customWidth="1"/>
    <col min="9473" max="9474" width="10.42578125" style="93" bestFit="1" customWidth="1"/>
    <col min="9475" max="9475" width="13.28515625" style="93" customWidth="1"/>
    <col min="9476" max="9725" width="9.140625" style="93"/>
    <col min="9726" max="9726" width="15.28515625" style="93" customWidth="1"/>
    <col min="9727" max="9727" width="10.28515625" style="93" customWidth="1"/>
    <col min="9728" max="9728" width="17.5703125" style="93" customWidth="1"/>
    <col min="9729" max="9730" width="10.42578125" style="93" bestFit="1" customWidth="1"/>
    <col min="9731" max="9731" width="13.28515625" style="93" customWidth="1"/>
    <col min="9732" max="9981" width="9.140625" style="93"/>
    <col min="9982" max="9982" width="15.28515625" style="93" customWidth="1"/>
    <col min="9983" max="9983" width="10.28515625" style="93" customWidth="1"/>
    <col min="9984" max="9984" width="17.5703125" style="93" customWidth="1"/>
    <col min="9985" max="9986" width="10.42578125" style="93" bestFit="1" customWidth="1"/>
    <col min="9987" max="9987" width="13.28515625" style="93" customWidth="1"/>
    <col min="9988" max="10237" width="9.140625" style="93"/>
    <col min="10238" max="10238" width="15.28515625" style="93" customWidth="1"/>
    <col min="10239" max="10239" width="10.28515625" style="93" customWidth="1"/>
    <col min="10240" max="10240" width="17.5703125" style="93" customWidth="1"/>
    <col min="10241" max="10242" width="10.42578125" style="93" bestFit="1" customWidth="1"/>
    <col min="10243" max="10243" width="13.28515625" style="93" customWidth="1"/>
    <col min="10244" max="10493" width="9.140625" style="93"/>
    <col min="10494" max="10494" width="15.28515625" style="93" customWidth="1"/>
    <col min="10495" max="10495" width="10.28515625" style="93" customWidth="1"/>
    <col min="10496" max="10496" width="17.5703125" style="93" customWidth="1"/>
    <col min="10497" max="10498" width="10.42578125" style="93" bestFit="1" customWidth="1"/>
    <col min="10499" max="10499" width="13.28515625" style="93" customWidth="1"/>
    <col min="10500" max="10749" width="9.140625" style="93"/>
    <col min="10750" max="10750" width="15.28515625" style="93" customWidth="1"/>
    <col min="10751" max="10751" width="10.28515625" style="93" customWidth="1"/>
    <col min="10752" max="10752" width="17.5703125" style="93" customWidth="1"/>
    <col min="10753" max="10754" width="10.42578125" style="93" bestFit="1" customWidth="1"/>
    <col min="10755" max="10755" width="13.28515625" style="93" customWidth="1"/>
    <col min="10756" max="11005" width="9.140625" style="93"/>
    <col min="11006" max="11006" width="15.28515625" style="93" customWidth="1"/>
    <col min="11007" max="11007" width="10.28515625" style="93" customWidth="1"/>
    <col min="11008" max="11008" width="17.5703125" style="93" customWidth="1"/>
    <col min="11009" max="11010" width="10.42578125" style="93" bestFit="1" customWidth="1"/>
    <col min="11011" max="11011" width="13.28515625" style="93" customWidth="1"/>
    <col min="11012" max="11261" width="9.140625" style="93"/>
    <col min="11262" max="11262" width="15.28515625" style="93" customWidth="1"/>
    <col min="11263" max="11263" width="10.28515625" style="93" customWidth="1"/>
    <col min="11264" max="11264" width="17.5703125" style="93" customWidth="1"/>
    <col min="11265" max="11266" width="10.42578125" style="93" bestFit="1" customWidth="1"/>
    <col min="11267" max="11267" width="13.28515625" style="93" customWidth="1"/>
    <col min="11268" max="11517" width="9.140625" style="93"/>
    <col min="11518" max="11518" width="15.28515625" style="93" customWidth="1"/>
    <col min="11519" max="11519" width="10.28515625" style="93" customWidth="1"/>
    <col min="11520" max="11520" width="17.5703125" style="93" customWidth="1"/>
    <col min="11521" max="11522" width="10.42578125" style="93" bestFit="1" customWidth="1"/>
    <col min="11523" max="11523" width="13.28515625" style="93" customWidth="1"/>
    <col min="11524" max="11773" width="9.140625" style="93"/>
    <col min="11774" max="11774" width="15.28515625" style="93" customWidth="1"/>
    <col min="11775" max="11775" width="10.28515625" style="93" customWidth="1"/>
    <col min="11776" max="11776" width="17.5703125" style="93" customWidth="1"/>
    <col min="11777" max="11778" width="10.42578125" style="93" bestFit="1" customWidth="1"/>
    <col min="11779" max="11779" width="13.28515625" style="93" customWidth="1"/>
    <col min="11780" max="12029" width="9.140625" style="93"/>
    <col min="12030" max="12030" width="15.28515625" style="93" customWidth="1"/>
    <col min="12031" max="12031" width="10.28515625" style="93" customWidth="1"/>
    <col min="12032" max="12032" width="17.5703125" style="93" customWidth="1"/>
    <col min="12033" max="12034" width="10.42578125" style="93" bestFit="1" customWidth="1"/>
    <col min="12035" max="12035" width="13.28515625" style="93" customWidth="1"/>
    <col min="12036" max="12285" width="9.140625" style="93"/>
    <col min="12286" max="12286" width="15.28515625" style="93" customWidth="1"/>
    <col min="12287" max="12287" width="10.28515625" style="93" customWidth="1"/>
    <col min="12288" max="12288" width="17.5703125" style="93" customWidth="1"/>
    <col min="12289" max="12290" width="10.42578125" style="93" bestFit="1" customWidth="1"/>
    <col min="12291" max="12291" width="13.28515625" style="93" customWidth="1"/>
    <col min="12292" max="12541" width="9.140625" style="93"/>
    <col min="12542" max="12542" width="15.28515625" style="93" customWidth="1"/>
    <col min="12543" max="12543" width="10.28515625" style="93" customWidth="1"/>
    <col min="12544" max="12544" width="17.5703125" style="93" customWidth="1"/>
    <col min="12545" max="12546" width="10.42578125" style="93" bestFit="1" customWidth="1"/>
    <col min="12547" max="12547" width="13.28515625" style="93" customWidth="1"/>
    <col min="12548" max="12797" width="9.140625" style="93"/>
    <col min="12798" max="12798" width="15.28515625" style="93" customWidth="1"/>
    <col min="12799" max="12799" width="10.28515625" style="93" customWidth="1"/>
    <col min="12800" max="12800" width="17.5703125" style="93" customWidth="1"/>
    <col min="12801" max="12802" width="10.42578125" style="93" bestFit="1" customWidth="1"/>
    <col min="12803" max="12803" width="13.28515625" style="93" customWidth="1"/>
    <col min="12804" max="13053" width="9.140625" style="93"/>
    <col min="13054" max="13054" width="15.28515625" style="93" customWidth="1"/>
    <col min="13055" max="13055" width="10.28515625" style="93" customWidth="1"/>
    <col min="13056" max="13056" width="17.5703125" style="93" customWidth="1"/>
    <col min="13057" max="13058" width="10.42578125" style="93" bestFit="1" customWidth="1"/>
    <col min="13059" max="13059" width="13.28515625" style="93" customWidth="1"/>
    <col min="13060" max="13309" width="9.140625" style="93"/>
    <col min="13310" max="13310" width="15.28515625" style="93" customWidth="1"/>
    <col min="13311" max="13311" width="10.28515625" style="93" customWidth="1"/>
    <col min="13312" max="13312" width="17.5703125" style="93" customWidth="1"/>
    <col min="13313" max="13314" width="10.42578125" style="93" bestFit="1" customWidth="1"/>
    <col min="13315" max="13315" width="13.28515625" style="93" customWidth="1"/>
    <col min="13316" max="13565" width="9.140625" style="93"/>
    <col min="13566" max="13566" width="15.28515625" style="93" customWidth="1"/>
    <col min="13567" max="13567" width="10.28515625" style="93" customWidth="1"/>
    <col min="13568" max="13568" width="17.5703125" style="93" customWidth="1"/>
    <col min="13569" max="13570" width="10.42578125" style="93" bestFit="1" customWidth="1"/>
    <col min="13571" max="13571" width="13.28515625" style="93" customWidth="1"/>
    <col min="13572" max="13821" width="9.140625" style="93"/>
    <col min="13822" max="13822" width="15.28515625" style="93" customWidth="1"/>
    <col min="13823" max="13823" width="10.28515625" style="93" customWidth="1"/>
    <col min="13824" max="13824" width="17.5703125" style="93" customWidth="1"/>
    <col min="13825" max="13826" width="10.42578125" style="93" bestFit="1" customWidth="1"/>
    <col min="13827" max="13827" width="13.28515625" style="93" customWidth="1"/>
    <col min="13828" max="14077" width="9.140625" style="93"/>
    <col min="14078" max="14078" width="15.28515625" style="93" customWidth="1"/>
    <col min="14079" max="14079" width="10.28515625" style="93" customWidth="1"/>
    <col min="14080" max="14080" width="17.5703125" style="93" customWidth="1"/>
    <col min="14081" max="14082" width="10.42578125" style="93" bestFit="1" customWidth="1"/>
    <col min="14083" max="14083" width="13.28515625" style="93" customWidth="1"/>
    <col min="14084" max="14333" width="9.140625" style="93"/>
    <col min="14334" max="14334" width="15.28515625" style="93" customWidth="1"/>
    <col min="14335" max="14335" width="10.28515625" style="93" customWidth="1"/>
    <col min="14336" max="14336" width="17.5703125" style="93" customWidth="1"/>
    <col min="14337" max="14338" width="10.42578125" style="93" bestFit="1" customWidth="1"/>
    <col min="14339" max="14339" width="13.28515625" style="93" customWidth="1"/>
    <col min="14340" max="14589" width="9.140625" style="93"/>
    <col min="14590" max="14590" width="15.28515625" style="93" customWidth="1"/>
    <col min="14591" max="14591" width="10.28515625" style="93" customWidth="1"/>
    <col min="14592" max="14592" width="17.5703125" style="93" customWidth="1"/>
    <col min="14593" max="14594" width="10.42578125" style="93" bestFit="1" customWidth="1"/>
    <col min="14595" max="14595" width="13.28515625" style="93" customWidth="1"/>
    <col min="14596" max="14845" width="9.140625" style="93"/>
    <col min="14846" max="14846" width="15.28515625" style="93" customWidth="1"/>
    <col min="14847" max="14847" width="10.28515625" style="93" customWidth="1"/>
    <col min="14848" max="14848" width="17.5703125" style="93" customWidth="1"/>
    <col min="14849" max="14850" width="10.42578125" style="93" bestFit="1" customWidth="1"/>
    <col min="14851" max="14851" width="13.28515625" style="93" customWidth="1"/>
    <col min="14852" max="15101" width="9.140625" style="93"/>
    <col min="15102" max="15102" width="15.28515625" style="93" customWidth="1"/>
    <col min="15103" max="15103" width="10.28515625" style="93" customWidth="1"/>
    <col min="15104" max="15104" width="17.5703125" style="93" customWidth="1"/>
    <col min="15105" max="15106" width="10.42578125" style="93" bestFit="1" customWidth="1"/>
    <col min="15107" max="15107" width="13.28515625" style="93" customWidth="1"/>
    <col min="15108" max="15357" width="9.140625" style="93"/>
    <col min="15358" max="15358" width="15.28515625" style="93" customWidth="1"/>
    <col min="15359" max="15359" width="10.28515625" style="93" customWidth="1"/>
    <col min="15360" max="15360" width="17.5703125" style="93" customWidth="1"/>
    <col min="15361" max="15362" width="10.42578125" style="93" bestFit="1" customWidth="1"/>
    <col min="15363" max="15363" width="13.28515625" style="93" customWidth="1"/>
    <col min="15364" max="15613" width="9.140625" style="93"/>
    <col min="15614" max="15614" width="15.28515625" style="93" customWidth="1"/>
    <col min="15615" max="15615" width="10.28515625" style="93" customWidth="1"/>
    <col min="15616" max="15616" width="17.5703125" style="93" customWidth="1"/>
    <col min="15617" max="15618" width="10.42578125" style="93" bestFit="1" customWidth="1"/>
    <col min="15619" max="15619" width="13.28515625" style="93" customWidth="1"/>
    <col min="15620" max="15869" width="9.140625" style="93"/>
    <col min="15870" max="15870" width="15.28515625" style="93" customWidth="1"/>
    <col min="15871" max="15871" width="10.28515625" style="93" customWidth="1"/>
    <col min="15872" max="15872" width="17.5703125" style="93" customWidth="1"/>
    <col min="15873" max="15874" width="10.42578125" style="93" bestFit="1" customWidth="1"/>
    <col min="15875" max="15875" width="13.28515625" style="93" customWidth="1"/>
    <col min="15876" max="16125" width="9.140625" style="93"/>
    <col min="16126" max="16126" width="15.28515625" style="93" customWidth="1"/>
    <col min="16127" max="16127" width="10.28515625" style="93" customWidth="1"/>
    <col min="16128" max="16128" width="17.5703125" style="93" customWidth="1"/>
    <col min="16129" max="16130" width="10.42578125" style="93" bestFit="1" customWidth="1"/>
    <col min="16131" max="16131" width="13.28515625" style="93" customWidth="1"/>
    <col min="16132" max="16384" width="9.140625" style="93"/>
  </cols>
  <sheetData>
    <row r="1" spans="1:5" ht="15" x14ac:dyDescent="0.2">
      <c r="A1" s="99"/>
      <c r="B1" s="100"/>
      <c r="C1" s="101" t="s">
        <v>77</v>
      </c>
      <c r="E1" s="96" t="s">
        <v>350</v>
      </c>
    </row>
    <row r="2" spans="1:5" ht="13.5" x14ac:dyDescent="0.25">
      <c r="A2" s="551">
        <v>2021</v>
      </c>
      <c r="B2" s="102" t="s">
        <v>75</v>
      </c>
      <c r="C2" s="97">
        <v>25946</v>
      </c>
    </row>
    <row r="3" spans="1:5" ht="13.5" x14ac:dyDescent="0.25">
      <c r="A3" s="551"/>
      <c r="B3" s="102" t="s">
        <v>76</v>
      </c>
      <c r="C3" s="97">
        <v>26775</v>
      </c>
    </row>
    <row r="4" spans="1:5" ht="13.5" x14ac:dyDescent="0.25">
      <c r="A4" s="551">
        <v>2022</v>
      </c>
      <c r="B4" s="102" t="s">
        <v>73</v>
      </c>
      <c r="C4" s="97">
        <v>29294</v>
      </c>
    </row>
    <row r="5" spans="1:5" ht="13.5" x14ac:dyDescent="0.25">
      <c r="A5" s="551"/>
      <c r="B5" s="102" t="s">
        <v>74</v>
      </c>
      <c r="C5" s="97">
        <v>31028</v>
      </c>
    </row>
    <row r="6" spans="1:5" ht="13.5" x14ac:dyDescent="0.25">
      <c r="A6" s="551"/>
      <c r="B6" s="102" t="s">
        <v>75</v>
      </c>
      <c r="C6" s="97">
        <v>32341</v>
      </c>
    </row>
    <row r="7" spans="1:5" ht="13.5" x14ac:dyDescent="0.25">
      <c r="A7" s="551"/>
      <c r="B7" s="102" t="s">
        <v>76</v>
      </c>
      <c r="C7" s="97">
        <v>33532</v>
      </c>
    </row>
    <row r="8" spans="1:5" ht="13.5" x14ac:dyDescent="0.25">
      <c r="A8" s="551">
        <v>2023</v>
      </c>
      <c r="B8" s="102" t="s">
        <v>73</v>
      </c>
      <c r="C8" s="97">
        <v>35256</v>
      </c>
    </row>
    <row r="9" spans="1:5" ht="13.5" x14ac:dyDescent="0.25">
      <c r="A9" s="551"/>
      <c r="B9" s="102" t="s">
        <v>74</v>
      </c>
      <c r="C9" s="97">
        <v>34864</v>
      </c>
    </row>
    <row r="10" spans="1:5" ht="13.5" x14ac:dyDescent="0.25">
      <c r="A10" s="551"/>
      <c r="B10" s="102" t="s">
        <v>75</v>
      </c>
      <c r="C10" s="97">
        <v>36079</v>
      </c>
    </row>
    <row r="11" spans="1:5" ht="13.5" x14ac:dyDescent="0.25">
      <c r="A11" s="551"/>
      <c r="B11" s="102" t="s">
        <v>76</v>
      </c>
      <c r="C11" s="97">
        <v>36153</v>
      </c>
    </row>
    <row r="12" spans="1:5" ht="13.5" x14ac:dyDescent="0.25">
      <c r="A12" s="551">
        <v>2024</v>
      </c>
      <c r="B12" s="102" t="s">
        <v>73</v>
      </c>
      <c r="C12" s="97">
        <v>36666</v>
      </c>
    </row>
    <row r="13" spans="1:5" ht="13.5" x14ac:dyDescent="0.25">
      <c r="A13" s="551"/>
      <c r="B13" s="102" t="s">
        <v>74</v>
      </c>
      <c r="C13" s="97">
        <v>37196</v>
      </c>
    </row>
    <row r="14" spans="1:5" ht="14.25" thickBot="1" x14ac:dyDescent="0.3">
      <c r="A14" s="552"/>
      <c r="B14" s="103" t="s">
        <v>75</v>
      </c>
      <c r="C14" s="98">
        <v>36359</v>
      </c>
    </row>
    <row r="15" spans="1:5" x14ac:dyDescent="0.2">
      <c r="A15" s="94"/>
      <c r="C15" s="95"/>
    </row>
    <row r="16" spans="1:5" x14ac:dyDescent="0.2">
      <c r="A16" s="94"/>
      <c r="C16" s="95"/>
    </row>
    <row r="17" spans="1:5" x14ac:dyDescent="0.2">
      <c r="A17" s="94"/>
      <c r="C17" s="95"/>
    </row>
    <row r="18" spans="1:5" x14ac:dyDescent="0.2">
      <c r="A18" s="94"/>
      <c r="C18" s="95"/>
    </row>
    <row r="19" spans="1:5" x14ac:dyDescent="0.2">
      <c r="A19" s="94"/>
      <c r="C19" s="95"/>
    </row>
    <row r="20" spans="1:5" ht="13.5" x14ac:dyDescent="0.25">
      <c r="A20" s="550"/>
      <c r="C20" s="95"/>
      <c r="E20" s="104" t="s">
        <v>78</v>
      </c>
    </row>
    <row r="21" spans="1:5" x14ac:dyDescent="0.2">
      <c r="A21" s="550"/>
    </row>
    <row r="22" spans="1:5" x14ac:dyDescent="0.2">
      <c r="A22" s="550"/>
    </row>
    <row r="23" spans="1:5" x14ac:dyDescent="0.2">
      <c r="A23" s="550"/>
    </row>
  </sheetData>
  <mergeCells count="5">
    <mergeCell ref="A20:A23"/>
    <mergeCell ref="A2:A3"/>
    <mergeCell ref="A12:A14"/>
    <mergeCell ref="A4:A7"/>
    <mergeCell ref="A8:A11"/>
  </mergeCells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2219B-645D-4BC3-9D53-BCB4A3E27F4B}">
  <dimension ref="A1:L3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5" sqref="B15"/>
    </sheetView>
  </sheetViews>
  <sheetFormatPr defaultRowHeight="15" x14ac:dyDescent="0.25"/>
  <cols>
    <col min="1" max="1" width="9.7109375" bestFit="1" customWidth="1"/>
    <col min="2" max="2" width="15.28515625" bestFit="1" customWidth="1"/>
    <col min="3" max="3" width="17.5703125" bestFit="1" customWidth="1"/>
    <col min="4" max="4" width="13.42578125" customWidth="1"/>
  </cols>
  <sheetData>
    <row r="1" spans="1:12" ht="16.5" x14ac:dyDescent="0.3">
      <c r="A1" s="151"/>
      <c r="B1" s="175" t="s">
        <v>84</v>
      </c>
      <c r="C1" s="175" t="s">
        <v>85</v>
      </c>
      <c r="D1" s="175" t="s">
        <v>86</v>
      </c>
    </row>
    <row r="2" spans="1:12" ht="16.5" x14ac:dyDescent="0.3">
      <c r="A2" s="176">
        <v>44805</v>
      </c>
      <c r="B2" s="177">
        <v>3160</v>
      </c>
      <c r="C2" s="177">
        <v>1266</v>
      </c>
      <c r="D2" s="177">
        <f t="shared" ref="D2:D10" si="0">SUM(B2:C2)</f>
        <v>4426</v>
      </c>
      <c r="E2" s="4"/>
      <c r="F2" s="131"/>
    </row>
    <row r="3" spans="1:12" ht="16.5" x14ac:dyDescent="0.3">
      <c r="A3" s="176">
        <v>44896</v>
      </c>
      <c r="B3" s="177">
        <v>3191</v>
      </c>
      <c r="C3" s="177">
        <v>1298</v>
      </c>
      <c r="D3" s="177">
        <f t="shared" si="0"/>
        <v>4489</v>
      </c>
      <c r="E3" s="4"/>
      <c r="F3" s="131"/>
    </row>
    <row r="4" spans="1:12" ht="16.5" x14ac:dyDescent="0.3">
      <c r="A4" s="176">
        <v>44986</v>
      </c>
      <c r="B4" s="177">
        <v>3169</v>
      </c>
      <c r="C4" s="177">
        <v>1346</v>
      </c>
      <c r="D4" s="177">
        <f t="shared" si="0"/>
        <v>4515</v>
      </c>
      <c r="E4" s="4"/>
      <c r="F4" s="131"/>
    </row>
    <row r="5" spans="1:12" ht="16.5" x14ac:dyDescent="0.3">
      <c r="A5" s="176">
        <v>45078</v>
      </c>
      <c r="B5" s="177">
        <v>3220</v>
      </c>
      <c r="C5" s="177">
        <v>1352</v>
      </c>
      <c r="D5" s="177">
        <f t="shared" si="0"/>
        <v>4572</v>
      </c>
      <c r="E5" s="4"/>
      <c r="F5" s="131"/>
    </row>
    <row r="6" spans="1:12" ht="16.5" x14ac:dyDescent="0.3">
      <c r="A6" s="176">
        <v>45170</v>
      </c>
      <c r="B6" s="177">
        <v>3193</v>
      </c>
      <c r="C6" s="177">
        <v>1436</v>
      </c>
      <c r="D6" s="177">
        <f t="shared" si="0"/>
        <v>4629</v>
      </c>
      <c r="E6" s="4"/>
      <c r="F6" s="131"/>
    </row>
    <row r="7" spans="1:12" ht="16.5" x14ac:dyDescent="0.3">
      <c r="A7" s="176">
        <v>45261</v>
      </c>
      <c r="B7" s="177">
        <v>3218</v>
      </c>
      <c r="C7" s="177">
        <v>1456</v>
      </c>
      <c r="D7" s="177">
        <f t="shared" si="0"/>
        <v>4674</v>
      </c>
      <c r="E7" s="4"/>
      <c r="F7" s="131"/>
    </row>
    <row r="8" spans="1:12" ht="16.5" x14ac:dyDescent="0.3">
      <c r="A8" s="176">
        <v>45352</v>
      </c>
      <c r="B8" s="177">
        <v>3202</v>
      </c>
      <c r="C8" s="177">
        <v>1476</v>
      </c>
      <c r="D8" s="177">
        <f t="shared" si="0"/>
        <v>4678</v>
      </c>
      <c r="E8" s="4"/>
      <c r="F8" s="131"/>
    </row>
    <row r="9" spans="1:12" ht="16.5" x14ac:dyDescent="0.3">
      <c r="A9" s="176">
        <v>45444</v>
      </c>
      <c r="B9" s="177">
        <v>3331</v>
      </c>
      <c r="C9" s="177">
        <v>1479</v>
      </c>
      <c r="D9" s="177">
        <f t="shared" si="0"/>
        <v>4810</v>
      </c>
      <c r="E9" s="4"/>
      <c r="F9" s="131"/>
    </row>
    <row r="10" spans="1:12" ht="16.5" x14ac:dyDescent="0.3">
      <c r="A10" s="176">
        <v>45536</v>
      </c>
      <c r="B10" s="177">
        <v>3307</v>
      </c>
      <c r="C10" s="177">
        <v>1505</v>
      </c>
      <c r="D10" s="177">
        <f t="shared" si="0"/>
        <v>4812</v>
      </c>
      <c r="E10" s="4"/>
      <c r="F10" s="131"/>
    </row>
    <row r="11" spans="1:12" x14ac:dyDescent="0.25">
      <c r="A11" s="129"/>
      <c r="B11" s="130"/>
      <c r="C11" s="130"/>
      <c r="D11" s="130"/>
      <c r="E11" s="4"/>
      <c r="F11" s="131"/>
    </row>
    <row r="12" spans="1:12" x14ac:dyDescent="0.25">
      <c r="A12" s="129"/>
      <c r="B12" s="130"/>
      <c r="C12" s="130"/>
      <c r="D12" s="130"/>
      <c r="E12" s="4"/>
      <c r="F12" s="131"/>
    </row>
    <row r="13" spans="1:12" x14ac:dyDescent="0.25">
      <c r="A13" s="129"/>
      <c r="B13" s="130"/>
      <c r="C13" s="130"/>
      <c r="D13" s="132"/>
    </row>
    <row r="14" spans="1:12" x14ac:dyDescent="0.25">
      <c r="A14" s="129"/>
      <c r="B14" s="134" t="s">
        <v>351</v>
      </c>
      <c r="C14" s="130"/>
      <c r="D14" s="132"/>
    </row>
    <row r="15" spans="1:12" x14ac:dyDescent="0.25">
      <c r="B15" s="4"/>
      <c r="C15" s="4"/>
      <c r="D15" s="4"/>
    </row>
    <row r="16" spans="1:12" x14ac:dyDescent="0.25">
      <c r="B16" s="130"/>
      <c r="C16" s="130"/>
      <c r="D16" s="130"/>
      <c r="L16" s="133"/>
    </row>
    <row r="18" spans="2:4" x14ac:dyDescent="0.25">
      <c r="B18" s="4"/>
      <c r="C18" s="4"/>
      <c r="D18" s="4"/>
    </row>
    <row r="19" spans="2:4" x14ac:dyDescent="0.25">
      <c r="B19" s="130"/>
      <c r="C19" s="130"/>
      <c r="D19" s="130"/>
    </row>
    <row r="33" spans="2:2" x14ac:dyDescent="0.25">
      <c r="B33" t="s">
        <v>87</v>
      </c>
    </row>
  </sheetData>
  <pageMargins left="0.7" right="0.7" top="0.75" bottom="0.75" header="0.3" footer="0.3"/>
  <pageSetup orientation="portrait" r:id="rId1"/>
  <ignoredErrors>
    <ignoredError sqref="D2:D10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6447A-40E7-410D-BA74-CCBD4A3B8EE4}">
  <dimension ref="A1:J25"/>
  <sheetViews>
    <sheetView workbookViewId="0">
      <selection activeCell="B29" sqref="B29"/>
    </sheetView>
  </sheetViews>
  <sheetFormatPr defaultRowHeight="15" x14ac:dyDescent="0.25"/>
  <cols>
    <col min="1" max="1" width="28.140625" bestFit="1" customWidth="1"/>
    <col min="2" max="10" width="10.42578125" bestFit="1" customWidth="1"/>
  </cols>
  <sheetData>
    <row r="1" spans="1:10" ht="16.5" x14ac:dyDescent="0.3">
      <c r="A1" s="151"/>
      <c r="B1" s="553">
        <v>2022</v>
      </c>
      <c r="C1" s="553"/>
      <c r="D1" s="553">
        <v>2023</v>
      </c>
      <c r="E1" s="553"/>
      <c r="F1" s="553"/>
      <c r="G1" s="553"/>
      <c r="H1" s="553">
        <v>2024</v>
      </c>
      <c r="I1" s="553"/>
      <c r="J1" s="553"/>
    </row>
    <row r="2" spans="1:10" ht="16.5" x14ac:dyDescent="0.3">
      <c r="A2" s="151"/>
      <c r="B2" s="146" t="s">
        <v>67</v>
      </c>
      <c r="C2" s="146" t="s">
        <v>68</v>
      </c>
      <c r="D2" s="146" t="s">
        <v>69</v>
      </c>
      <c r="E2" s="146" t="s">
        <v>66</v>
      </c>
      <c r="F2" s="146" t="s">
        <v>67</v>
      </c>
      <c r="G2" s="146" t="s">
        <v>68</v>
      </c>
      <c r="H2" s="146" t="s">
        <v>69</v>
      </c>
      <c r="I2" s="146" t="s">
        <v>66</v>
      </c>
      <c r="J2" s="146" t="s">
        <v>67</v>
      </c>
    </row>
    <row r="3" spans="1:10" ht="17.25" thickBot="1" x14ac:dyDescent="0.35">
      <c r="A3" s="313" t="s">
        <v>177</v>
      </c>
      <c r="B3" s="151">
        <v>8420.3735165166672</v>
      </c>
      <c r="C3" s="151">
        <v>8537.0496658500015</v>
      </c>
      <c r="D3" s="151">
        <v>8309.2914806083336</v>
      </c>
      <c r="E3" s="151">
        <v>8525.9527330333349</v>
      </c>
      <c r="F3" s="151">
        <v>8228.0518127916675</v>
      </c>
      <c r="G3" s="151">
        <v>8474.4436346916664</v>
      </c>
      <c r="H3" s="151">
        <v>8511.9982601666652</v>
      </c>
      <c r="I3" s="151">
        <v>8541.9707784416678</v>
      </c>
      <c r="J3" s="151">
        <v>8368.4985374916669</v>
      </c>
    </row>
    <row r="4" spans="1:10" ht="16.5" x14ac:dyDescent="0.3">
      <c r="A4" s="364" t="s">
        <v>178</v>
      </c>
      <c r="B4" s="365">
        <v>6000.312322025</v>
      </c>
      <c r="C4" s="365">
        <v>5978.039185366667</v>
      </c>
      <c r="D4" s="365">
        <v>5689.2554335416671</v>
      </c>
      <c r="E4" s="365">
        <v>6034.7339164416671</v>
      </c>
      <c r="F4" s="365">
        <v>5827.1795818666669</v>
      </c>
      <c r="G4" s="365">
        <v>5843.3880143999995</v>
      </c>
      <c r="H4" s="365">
        <v>5906.2173051916661</v>
      </c>
      <c r="I4" s="365">
        <v>5998.6378819750016</v>
      </c>
      <c r="J4" s="366">
        <v>5867.5501816000005</v>
      </c>
    </row>
    <row r="5" spans="1:10" ht="17.25" thickBot="1" x14ac:dyDescent="0.35">
      <c r="A5" s="363" t="s">
        <v>179</v>
      </c>
      <c r="B5" s="576">
        <v>2420.0611944916673</v>
      </c>
      <c r="C5" s="576">
        <v>2559.0104804833331</v>
      </c>
      <c r="D5" s="576">
        <v>2620.0360470666665</v>
      </c>
      <c r="E5" s="576">
        <v>2491.2188165916668</v>
      </c>
      <c r="F5" s="576">
        <v>2400.8722309249997</v>
      </c>
      <c r="G5" s="576">
        <v>2631.0556202916669</v>
      </c>
      <c r="H5" s="576">
        <v>2605.780954975</v>
      </c>
      <c r="I5" s="576">
        <v>2543.3328964666666</v>
      </c>
      <c r="J5" s="577">
        <v>2500.9483558916668</v>
      </c>
    </row>
    <row r="8" spans="1:10" ht="16.5" x14ac:dyDescent="0.3">
      <c r="B8" s="151" t="s">
        <v>180</v>
      </c>
      <c r="C8" s="151"/>
      <c r="D8" s="151"/>
      <c r="E8" s="151"/>
      <c r="F8" s="151"/>
    </row>
    <row r="25" spans="2:2" ht="16.5" x14ac:dyDescent="0.3">
      <c r="B25" s="151" t="s">
        <v>94</v>
      </c>
    </row>
  </sheetData>
  <mergeCells count="3">
    <mergeCell ref="B1:C1"/>
    <mergeCell ref="D1:G1"/>
    <mergeCell ref="H1:J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98BE4-6DF9-48FF-9E83-EDA440C2FEA4}">
  <dimension ref="B1:E23"/>
  <sheetViews>
    <sheetView workbookViewId="0">
      <selection activeCell="J15" sqref="J15"/>
    </sheetView>
  </sheetViews>
  <sheetFormatPr defaultRowHeight="15" x14ac:dyDescent="0.25"/>
  <cols>
    <col min="1" max="1" width="3.7109375" customWidth="1"/>
    <col min="2" max="2" width="33" bestFit="1" customWidth="1"/>
    <col min="3" max="4" width="10" bestFit="1" customWidth="1"/>
  </cols>
  <sheetData>
    <row r="1" spans="2:5" ht="15.75" thickBot="1" x14ac:dyDescent="0.3">
      <c r="B1" s="146" t="s">
        <v>181</v>
      </c>
    </row>
    <row r="2" spans="2:5" ht="30.75" thickBot="1" x14ac:dyDescent="0.3">
      <c r="B2" s="541" t="s">
        <v>182</v>
      </c>
      <c r="C2" s="314">
        <v>45170</v>
      </c>
      <c r="D2" s="314">
        <v>45536</v>
      </c>
      <c r="E2" s="315" t="s">
        <v>3</v>
      </c>
    </row>
    <row r="3" spans="2:5" ht="16.5" x14ac:dyDescent="0.3">
      <c r="B3" s="316" t="s">
        <v>183</v>
      </c>
      <c r="C3" s="317">
        <f>C4+C7</f>
        <v>8228.0518127916675</v>
      </c>
      <c r="D3" s="317">
        <f>D4+D7</f>
        <v>8368.4992691583211</v>
      </c>
      <c r="E3" s="318">
        <f>(D3/C3-1)*100</f>
        <v>1.7069345157538773</v>
      </c>
    </row>
    <row r="4" spans="2:5" ht="16.5" x14ac:dyDescent="0.3">
      <c r="B4" s="319" t="s">
        <v>184</v>
      </c>
      <c r="C4" s="317">
        <f>C5+C6</f>
        <v>5089.2682866000014</v>
      </c>
      <c r="D4" s="317">
        <f>D5+D6</f>
        <v>5621.8765425333349</v>
      </c>
      <c r="E4" s="318">
        <f t="shared" ref="E4:E21" si="0">(D4/C4-1)*100</f>
        <v>10.465320866178086</v>
      </c>
    </row>
    <row r="5" spans="2:5" ht="16.5" x14ac:dyDescent="0.3">
      <c r="B5" s="320" t="s">
        <v>185</v>
      </c>
      <c r="C5" s="321">
        <v>176.86817200000002</v>
      </c>
      <c r="D5" s="321">
        <v>198.97404099999997</v>
      </c>
      <c r="E5" s="318">
        <f t="shared" si="0"/>
        <v>12.498500295462978</v>
      </c>
    </row>
    <row r="6" spans="2:5" ht="16.5" x14ac:dyDescent="0.3">
      <c r="B6" s="322" t="s">
        <v>186</v>
      </c>
      <c r="C6" s="321">
        <v>4912.400114600001</v>
      </c>
      <c r="D6" s="321">
        <v>5422.9025015333345</v>
      </c>
      <c r="E6" s="318">
        <f t="shared" si="0"/>
        <v>10.392117397279677</v>
      </c>
    </row>
    <row r="7" spans="2:5" ht="16.5" x14ac:dyDescent="0.3">
      <c r="B7" s="323" t="s">
        <v>187</v>
      </c>
      <c r="C7" s="317">
        <f>C8+C12</f>
        <v>3138.7835261916666</v>
      </c>
      <c r="D7" s="317">
        <f>D8+D12</f>
        <v>2746.6227266249857</v>
      </c>
      <c r="E7" s="318">
        <f>(D7/C7-1)*100</f>
        <v>-12.494037779104039</v>
      </c>
    </row>
    <row r="8" spans="2:5" ht="16.5" x14ac:dyDescent="0.3">
      <c r="B8" s="322" t="s">
        <v>188</v>
      </c>
      <c r="C8" s="321">
        <f>C9+C10+C11</f>
        <v>4217.6324594666658</v>
      </c>
      <c r="D8" s="321">
        <f>D9+D10+D11</f>
        <v>4253.9993518083338</v>
      </c>
      <c r="E8" s="318">
        <f t="shared" si="0"/>
        <v>0.86225845165908144</v>
      </c>
    </row>
    <row r="9" spans="2:5" ht="16.5" x14ac:dyDescent="0.3">
      <c r="B9" s="324" t="s">
        <v>189</v>
      </c>
      <c r="C9" s="321">
        <v>427.84482844166666</v>
      </c>
      <c r="D9" s="321">
        <v>381.6011494</v>
      </c>
      <c r="E9" s="318">
        <f t="shared" si="0"/>
        <v>-10.80851653860101</v>
      </c>
    </row>
    <row r="10" spans="2:5" ht="16.5" x14ac:dyDescent="0.3">
      <c r="B10" s="324" t="s">
        <v>190</v>
      </c>
      <c r="C10" s="321">
        <v>17.30821211666667</v>
      </c>
      <c r="D10" s="321">
        <v>14.34548775</v>
      </c>
      <c r="E10" s="318">
        <f t="shared" si="0"/>
        <v>-17.11744891209047</v>
      </c>
    </row>
    <row r="11" spans="2:5" ht="16.5" x14ac:dyDescent="0.3">
      <c r="B11" s="324" t="s">
        <v>191</v>
      </c>
      <c r="C11" s="321">
        <v>3772.4794189083327</v>
      </c>
      <c r="D11" s="321">
        <v>3858.052714658334</v>
      </c>
      <c r="E11" s="318">
        <f t="shared" si="0"/>
        <v>2.2683568615667671</v>
      </c>
    </row>
    <row r="12" spans="2:5" ht="16.5" x14ac:dyDescent="0.3">
      <c r="B12" s="322" t="s">
        <v>192</v>
      </c>
      <c r="C12" s="321">
        <v>-1078.8489332749991</v>
      </c>
      <c r="D12" s="321">
        <v>-1507.3766251833481</v>
      </c>
      <c r="E12" s="318">
        <f>(D12/C12-1)*100</f>
        <v>39.720824546537045</v>
      </c>
    </row>
    <row r="13" spans="2:5" ht="16.5" x14ac:dyDescent="0.3">
      <c r="B13" s="325"/>
      <c r="C13" s="317"/>
      <c r="D13" s="317"/>
      <c r="E13" s="318"/>
    </row>
    <row r="14" spans="2:5" ht="16.5" x14ac:dyDescent="0.3">
      <c r="B14" s="323" t="s">
        <v>193</v>
      </c>
      <c r="C14" s="326">
        <f>C15+C20</f>
        <v>8228.0518127916657</v>
      </c>
      <c r="D14" s="326">
        <f>D15+D20</f>
        <v>8368.4985374916669</v>
      </c>
      <c r="E14" s="318">
        <f t="shared" si="0"/>
        <v>1.7069256234101049</v>
      </c>
    </row>
    <row r="15" spans="2:5" ht="16.5" x14ac:dyDescent="0.3">
      <c r="B15" s="324" t="s">
        <v>194</v>
      </c>
      <c r="C15" s="326">
        <f>C16+C17</f>
        <v>2400.8722309249997</v>
      </c>
      <c r="D15" s="326">
        <f>D16+D17</f>
        <v>2500.9483558916668</v>
      </c>
      <c r="E15" s="318">
        <f>(D15/C15-1)*100</f>
        <v>4.168323648281369</v>
      </c>
    </row>
    <row r="16" spans="2:5" ht="16.5" x14ac:dyDescent="0.3">
      <c r="B16" s="327" t="s">
        <v>195</v>
      </c>
      <c r="C16" s="321">
        <v>153.76177600000003</v>
      </c>
      <c r="D16" s="321">
        <v>163.17523399999999</v>
      </c>
      <c r="E16" s="318">
        <f t="shared" si="0"/>
        <v>6.1221054054422241</v>
      </c>
    </row>
    <row r="17" spans="2:5" ht="16.5" x14ac:dyDescent="0.3">
      <c r="B17" s="328" t="s">
        <v>196</v>
      </c>
      <c r="C17" s="326">
        <f>C18+C19</f>
        <v>2247.1104549249999</v>
      </c>
      <c r="D17" s="326">
        <f>D18+D19</f>
        <v>2337.773121891667</v>
      </c>
      <c r="E17" s="318">
        <f>(D17/C17-1)*100</f>
        <v>4.034633311769853</v>
      </c>
    </row>
    <row r="18" spans="2:5" ht="16.5" x14ac:dyDescent="0.3">
      <c r="B18" s="329" t="s">
        <v>197</v>
      </c>
      <c r="C18" s="321">
        <v>919.14164465833335</v>
      </c>
      <c r="D18" s="321">
        <v>930.37892247500008</v>
      </c>
      <c r="E18" s="318">
        <f t="shared" si="0"/>
        <v>1.2225839055354681</v>
      </c>
    </row>
    <row r="19" spans="2:5" ht="16.5" x14ac:dyDescent="0.3">
      <c r="B19" s="329" t="s">
        <v>198</v>
      </c>
      <c r="C19" s="321">
        <v>1327.9688102666667</v>
      </c>
      <c r="D19" s="321">
        <v>1407.3941994166667</v>
      </c>
      <c r="E19" s="318">
        <f t="shared" si="0"/>
        <v>5.9809679667138127</v>
      </c>
    </row>
    <row r="20" spans="2:5" ht="16.5" x14ac:dyDescent="0.3">
      <c r="B20" s="324" t="s">
        <v>199</v>
      </c>
      <c r="C20" s="321">
        <v>5827.1795818666669</v>
      </c>
      <c r="D20" s="321">
        <v>5867.5501816000005</v>
      </c>
      <c r="E20" s="318">
        <f>(D20/C20-1)*100</f>
        <v>0.69279827687069861</v>
      </c>
    </row>
    <row r="21" spans="2:5" ht="17.25" thickBot="1" x14ac:dyDescent="0.35">
      <c r="B21" s="330" t="s">
        <v>200</v>
      </c>
      <c r="C21" s="331">
        <v>5417.3454594333334</v>
      </c>
      <c r="D21" s="331">
        <v>5475.2673819333331</v>
      </c>
      <c r="E21" s="332">
        <f t="shared" si="0"/>
        <v>1.0691938133489121</v>
      </c>
    </row>
    <row r="22" spans="2:5" ht="15.75" thickBot="1" x14ac:dyDescent="0.3">
      <c r="B22" s="333" t="s">
        <v>201</v>
      </c>
      <c r="C22" s="334">
        <f>C21/C20*100</f>
        <v>92.966852717072982</v>
      </c>
      <c r="D22" s="334">
        <f>D21/D20*100</f>
        <v>93.314368219690323</v>
      </c>
      <c r="E22" s="335"/>
    </row>
    <row r="23" spans="2:5" ht="16.5" x14ac:dyDescent="0.3">
      <c r="B23" s="180" t="s">
        <v>202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D484C-A85F-4A1F-BD03-0B8B9435747E}">
  <dimension ref="B2:E15"/>
  <sheetViews>
    <sheetView workbookViewId="0">
      <selection activeCell="B3" sqref="B3"/>
    </sheetView>
  </sheetViews>
  <sheetFormatPr defaultRowHeight="15" x14ac:dyDescent="0.25"/>
  <cols>
    <col min="1" max="1" width="5" customWidth="1"/>
    <col min="2" max="2" width="32.7109375" bestFit="1" customWidth="1"/>
    <col min="3" max="4" width="9.5703125" bestFit="1" customWidth="1"/>
  </cols>
  <sheetData>
    <row r="2" spans="2:5" ht="15.75" thickBot="1" x14ac:dyDescent="0.3">
      <c r="B2" s="336" t="s">
        <v>352</v>
      </c>
      <c r="C2" s="336"/>
      <c r="D2" s="336"/>
      <c r="E2" s="336"/>
    </row>
    <row r="3" spans="2:5" ht="31.5" thickBot="1" x14ac:dyDescent="0.35">
      <c r="B3" s="337"/>
      <c r="C3" s="314">
        <v>45170</v>
      </c>
      <c r="D3" s="314">
        <v>45536</v>
      </c>
      <c r="E3" s="315" t="s">
        <v>3</v>
      </c>
    </row>
    <row r="4" spans="2:5" ht="16.5" x14ac:dyDescent="0.3">
      <c r="B4" s="338" t="s">
        <v>184</v>
      </c>
      <c r="C4" s="317">
        <f>C5+C6</f>
        <v>5089.2682866000014</v>
      </c>
      <c r="D4" s="317">
        <f>D5+D6</f>
        <v>5621.8765425333349</v>
      </c>
      <c r="E4" s="339">
        <f t="shared" ref="E4:E13" si="0">(D4/C4-1)*100</f>
        <v>10.465320866178086</v>
      </c>
    </row>
    <row r="5" spans="2:5" ht="16.5" x14ac:dyDescent="0.3">
      <c r="B5" s="320" t="s">
        <v>203</v>
      </c>
      <c r="C5" s="321">
        <v>176.86817200000002</v>
      </c>
      <c r="D5" s="321">
        <v>198.97404099999997</v>
      </c>
      <c r="E5" s="339">
        <f t="shared" si="0"/>
        <v>12.498500295462978</v>
      </c>
    </row>
    <row r="6" spans="2:5" ht="16.5" x14ac:dyDescent="0.3">
      <c r="B6" s="322" t="s">
        <v>204</v>
      </c>
      <c r="C6" s="321">
        <v>4912.400114600001</v>
      </c>
      <c r="D6" s="321">
        <v>5422.9025015333345</v>
      </c>
      <c r="E6" s="339">
        <f>(D6/C6-1)*100</f>
        <v>10.392117397279677</v>
      </c>
    </row>
    <row r="7" spans="2:5" ht="16.5" x14ac:dyDescent="0.3">
      <c r="B7" s="340" t="s">
        <v>205</v>
      </c>
      <c r="C7" s="317">
        <f>C8+C9+C10</f>
        <v>8099.8673300666669</v>
      </c>
      <c r="D7" s="317">
        <f>D8+D9+D10</f>
        <v>8035.1935424583344</v>
      </c>
      <c r="E7" s="339">
        <f>(D7/C7-1)*100</f>
        <v>-0.79845490022119048</v>
      </c>
    </row>
    <row r="8" spans="2:5" ht="16.5" x14ac:dyDescent="0.3">
      <c r="B8" s="327" t="s">
        <v>206</v>
      </c>
      <c r="C8" s="321">
        <v>3189.8108647333333</v>
      </c>
      <c r="D8" s="321">
        <v>3175.4013444750008</v>
      </c>
      <c r="E8" s="339">
        <f>(D8/C8-1)*100</f>
        <v>-0.45173588245136509</v>
      </c>
    </row>
    <row r="9" spans="2:5" ht="16.5" x14ac:dyDescent="0.3">
      <c r="B9" s="327" t="s">
        <v>207</v>
      </c>
      <c r="C9" s="321">
        <v>4127.3539899666666</v>
      </c>
      <c r="D9" s="321">
        <v>4050.6792770833335</v>
      </c>
      <c r="E9" s="339">
        <f t="shared" si="0"/>
        <v>-1.8577207835752452</v>
      </c>
    </row>
    <row r="10" spans="2:5" ht="16.5" x14ac:dyDescent="0.3">
      <c r="B10" s="327" t="s">
        <v>208</v>
      </c>
      <c r="C10" s="321">
        <v>782.70247536666682</v>
      </c>
      <c r="D10" s="321">
        <v>809.11292090000018</v>
      </c>
      <c r="E10" s="339">
        <f t="shared" si="0"/>
        <v>3.3742637035817591</v>
      </c>
    </row>
    <row r="11" spans="2:5" ht="16.5" x14ac:dyDescent="0.3">
      <c r="B11" s="340" t="s">
        <v>209</v>
      </c>
      <c r="C11" s="317">
        <f>C12+C13</f>
        <v>3187.4672154666664</v>
      </c>
      <c r="D11" s="317">
        <f>D12+D13</f>
        <v>2612.2910409249998</v>
      </c>
      <c r="E11" s="339">
        <f>(D11/C11-1)*100</f>
        <v>-18.044928329010503</v>
      </c>
    </row>
    <row r="12" spans="2:5" ht="16.5" x14ac:dyDescent="0.3">
      <c r="B12" s="327" t="s">
        <v>210</v>
      </c>
      <c r="C12" s="321">
        <v>2834.6885553416664</v>
      </c>
      <c r="D12" s="321">
        <v>2075.1183919750001</v>
      </c>
      <c r="E12" s="339">
        <f t="shared" si="0"/>
        <v>-26.795542033545019</v>
      </c>
    </row>
    <row r="13" spans="2:5" ht="17.25" thickBot="1" x14ac:dyDescent="0.35">
      <c r="B13" s="341" t="s">
        <v>211</v>
      </c>
      <c r="C13" s="331">
        <v>352.77866012500004</v>
      </c>
      <c r="D13" s="331">
        <v>537.17264894999994</v>
      </c>
      <c r="E13" s="342">
        <f t="shared" si="0"/>
        <v>52.269031454358263</v>
      </c>
    </row>
    <row r="14" spans="2:5" ht="16.5" x14ac:dyDescent="0.25">
      <c r="B14" s="554" t="s">
        <v>94</v>
      </c>
      <c r="C14" s="554"/>
      <c r="D14" s="554"/>
      <c r="E14" s="554"/>
    </row>
    <row r="15" spans="2:5" x14ac:dyDescent="0.25">
      <c r="C15" s="540"/>
      <c r="D15" s="540"/>
    </row>
  </sheetData>
  <mergeCells count="1">
    <mergeCell ref="B14:E1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EE335-1837-4171-A4DB-74AE992249C7}">
  <dimension ref="B1:E8"/>
  <sheetViews>
    <sheetView workbookViewId="0">
      <selection activeCell="B14" sqref="B14"/>
    </sheetView>
  </sheetViews>
  <sheetFormatPr defaultRowHeight="15" x14ac:dyDescent="0.25"/>
  <cols>
    <col min="1" max="1" width="4.7109375" customWidth="1"/>
    <col min="2" max="2" width="32.85546875" bestFit="1" customWidth="1"/>
  </cols>
  <sheetData>
    <row r="1" spans="2:5" ht="15.75" thickBot="1" x14ac:dyDescent="0.3">
      <c r="B1" s="146" t="s">
        <v>212</v>
      </c>
    </row>
    <row r="2" spans="2:5" ht="31.5" thickBot="1" x14ac:dyDescent="0.35">
      <c r="B2" s="343"/>
      <c r="C2" s="344">
        <v>45170</v>
      </c>
      <c r="D2" s="344">
        <v>45536</v>
      </c>
      <c r="E2" s="315" t="s">
        <v>3</v>
      </c>
    </row>
    <row r="3" spans="2:5" x14ac:dyDescent="0.25">
      <c r="B3" s="345" t="s">
        <v>213</v>
      </c>
      <c r="C3" s="346">
        <f>C4+C7</f>
        <v>4217.6324594666658</v>
      </c>
      <c r="D3" s="346">
        <f>D4+D7</f>
        <v>4253.9993518083338</v>
      </c>
      <c r="E3" s="347">
        <f>(D3/C3-1)*100</f>
        <v>0.86225845165908144</v>
      </c>
    </row>
    <row r="4" spans="2:5" ht="16.5" x14ac:dyDescent="0.3">
      <c r="B4" s="322" t="s">
        <v>214</v>
      </c>
      <c r="C4" s="348">
        <f>C5+C6</f>
        <v>445.15304055833332</v>
      </c>
      <c r="D4" s="348">
        <f>D5+D6</f>
        <v>395.94663715000002</v>
      </c>
      <c r="E4" s="318">
        <f>(D4/C4-1)*100</f>
        <v>-11.053817210057948</v>
      </c>
    </row>
    <row r="5" spans="2:5" ht="16.5" x14ac:dyDescent="0.3">
      <c r="B5" s="324" t="s">
        <v>215</v>
      </c>
      <c r="C5" s="348">
        <v>427.84482844166666</v>
      </c>
      <c r="D5" s="348">
        <v>381.6011494</v>
      </c>
      <c r="E5" s="318">
        <f>(D5/C5-1)*100</f>
        <v>-10.80851653860101</v>
      </c>
    </row>
    <row r="6" spans="2:5" ht="16.5" x14ac:dyDescent="0.3">
      <c r="B6" s="324" t="s">
        <v>216</v>
      </c>
      <c r="C6" s="348">
        <v>17.30821211666667</v>
      </c>
      <c r="D6" s="348">
        <v>14.34548775</v>
      </c>
      <c r="E6" s="318">
        <f>(D6/C6-1)*100</f>
        <v>-17.11744891209047</v>
      </c>
    </row>
    <row r="7" spans="2:5" ht="17.25" thickBot="1" x14ac:dyDescent="0.35">
      <c r="B7" s="349" t="s">
        <v>217</v>
      </c>
      <c r="C7" s="350">
        <v>3772.4794189083327</v>
      </c>
      <c r="D7" s="350">
        <v>3858.052714658334</v>
      </c>
      <c r="E7" s="332">
        <f>(D7/C7-1)*100</f>
        <v>2.2683568615667671</v>
      </c>
    </row>
    <row r="8" spans="2:5" ht="16.5" x14ac:dyDescent="0.3">
      <c r="B8" s="180" t="s">
        <v>218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9FF7A-AFE5-48E7-A2C1-53E21C0682A6}">
  <dimension ref="B1:E26"/>
  <sheetViews>
    <sheetView workbookViewId="0">
      <selection activeCell="B25" sqref="B25:B26"/>
    </sheetView>
  </sheetViews>
  <sheetFormatPr defaultRowHeight="15" x14ac:dyDescent="0.25"/>
  <cols>
    <col min="2" max="2" width="36" customWidth="1"/>
    <col min="3" max="4" width="10.42578125" bestFit="1" customWidth="1"/>
  </cols>
  <sheetData>
    <row r="1" spans="2:5" ht="15.75" thickBot="1" x14ac:dyDescent="0.3">
      <c r="B1" s="555" t="s">
        <v>219</v>
      </c>
      <c r="C1" s="555"/>
      <c r="D1" s="555"/>
      <c r="E1" s="555"/>
    </row>
    <row r="2" spans="2:5" ht="31.5" thickBot="1" x14ac:dyDescent="0.35">
      <c r="B2" s="343"/>
      <c r="C2" s="344">
        <v>45170</v>
      </c>
      <c r="D2" s="344">
        <v>45536</v>
      </c>
      <c r="E2" s="351" t="s">
        <v>3</v>
      </c>
    </row>
    <row r="3" spans="2:5" x14ac:dyDescent="0.25">
      <c r="B3" s="352" t="s">
        <v>220</v>
      </c>
      <c r="C3" s="317">
        <f>C4+C19+C24</f>
        <v>3772.4105312750007</v>
      </c>
      <c r="D3" s="317">
        <f>D4+D19+D24</f>
        <v>3858.0243926250005</v>
      </c>
      <c r="E3" s="353">
        <f>D3/C3*100-100</f>
        <v>2.2694736068681323</v>
      </c>
    </row>
    <row r="4" spans="2:5" x14ac:dyDescent="0.25">
      <c r="B4" s="354" t="s">
        <v>221</v>
      </c>
      <c r="C4" s="317">
        <f>C5+C10+C14+C18</f>
        <v>1314.2661593833334</v>
      </c>
      <c r="D4" s="317">
        <f>D5+D10+D14+D18</f>
        <v>1309.6267412333334</v>
      </c>
      <c r="E4" s="353">
        <f t="shared" ref="E4:E24" si="0">D4/C4*100-100</f>
        <v>-0.35300445932328728</v>
      </c>
    </row>
    <row r="5" spans="2:5" x14ac:dyDescent="0.25">
      <c r="B5" s="355" t="s">
        <v>222</v>
      </c>
      <c r="C5" s="317">
        <f>C6+C7+C8+C9</f>
        <v>301.79080795833329</v>
      </c>
      <c r="D5" s="317">
        <f>D6+D7+D8+D9</f>
        <v>276.44566974166668</v>
      </c>
      <c r="E5" s="353">
        <f t="shared" si="0"/>
        <v>-8.3982472455442974</v>
      </c>
    </row>
    <row r="6" spans="2:5" ht="33" x14ac:dyDescent="0.3">
      <c r="B6" s="356" t="s">
        <v>223</v>
      </c>
      <c r="C6" s="321">
        <v>4.5739831333333338</v>
      </c>
      <c r="D6" s="321">
        <v>5.5294281999999999</v>
      </c>
      <c r="E6" s="357">
        <f t="shared" si="0"/>
        <v>20.888688016878973</v>
      </c>
    </row>
    <row r="7" spans="2:5" ht="16.5" x14ac:dyDescent="0.3">
      <c r="B7" s="356" t="s">
        <v>21</v>
      </c>
      <c r="C7" s="321">
        <v>8.9912512083333329</v>
      </c>
      <c r="D7" s="321">
        <v>7.9327802999999992</v>
      </c>
      <c r="E7" s="357">
        <f t="shared" si="0"/>
        <v>-11.772231514923249</v>
      </c>
    </row>
    <row r="8" spans="2:5" ht="16.5" x14ac:dyDescent="0.3">
      <c r="B8" s="356" t="s">
        <v>224</v>
      </c>
      <c r="C8" s="321">
        <v>91.359301433333343</v>
      </c>
      <c r="D8" s="321">
        <v>4.9282924166666673</v>
      </c>
      <c r="E8" s="357">
        <f t="shared" si="0"/>
        <v>-94.605593147772765</v>
      </c>
    </row>
    <row r="9" spans="2:5" ht="16.5" x14ac:dyDescent="0.3">
      <c r="B9" s="356" t="s">
        <v>22</v>
      </c>
      <c r="C9" s="321">
        <v>196.86627218333331</v>
      </c>
      <c r="D9" s="321">
        <v>258.05516882500001</v>
      </c>
      <c r="E9" s="357">
        <f t="shared" si="0"/>
        <v>31.081452380367153</v>
      </c>
    </row>
    <row r="10" spans="2:5" x14ac:dyDescent="0.25">
      <c r="B10" s="355" t="s">
        <v>225</v>
      </c>
      <c r="C10" s="317">
        <f>C11+C12+C13</f>
        <v>134.1990863</v>
      </c>
      <c r="D10" s="317">
        <f>D11+D12+D13</f>
        <v>160.66756676666665</v>
      </c>
      <c r="E10" s="353">
        <f t="shared" si="0"/>
        <v>19.723294097172001</v>
      </c>
    </row>
    <row r="11" spans="2:5" ht="33" x14ac:dyDescent="0.3">
      <c r="B11" s="356" t="s">
        <v>226</v>
      </c>
      <c r="C11" s="321">
        <v>69.399275549999999</v>
      </c>
      <c r="D11" s="321">
        <v>64.763836958333329</v>
      </c>
      <c r="E11" s="357">
        <f t="shared" si="0"/>
        <v>-6.6793760524589061</v>
      </c>
    </row>
    <row r="12" spans="2:5" ht="33" x14ac:dyDescent="0.3">
      <c r="B12" s="356" t="s">
        <v>227</v>
      </c>
      <c r="C12" s="321">
        <v>5.498039433333334</v>
      </c>
      <c r="D12" s="321">
        <v>10.296434250000001</v>
      </c>
      <c r="E12" s="357">
        <f t="shared" si="0"/>
        <v>87.27465262571809</v>
      </c>
    </row>
    <row r="13" spans="2:5" ht="33" x14ac:dyDescent="0.3">
      <c r="B13" s="356" t="s">
        <v>228</v>
      </c>
      <c r="C13" s="321">
        <v>59.301771316666674</v>
      </c>
      <c r="D13" s="321">
        <v>85.607295558333334</v>
      </c>
      <c r="E13" s="357">
        <f t="shared" si="0"/>
        <v>44.358749591470513</v>
      </c>
    </row>
    <row r="14" spans="2:5" x14ac:dyDescent="0.25">
      <c r="B14" s="355" t="s">
        <v>229</v>
      </c>
      <c r="C14" s="317">
        <f>C15+C16+C17</f>
        <v>867.48626476666686</v>
      </c>
      <c r="D14" s="317">
        <f>D15+D16+D17</f>
        <v>861.1449560333333</v>
      </c>
      <c r="E14" s="353">
        <f t="shared" si="0"/>
        <v>-0.73099817148565194</v>
      </c>
    </row>
    <row r="15" spans="2:5" ht="16.5" x14ac:dyDescent="0.3">
      <c r="B15" s="356" t="s">
        <v>230</v>
      </c>
      <c r="C15" s="321">
        <v>129.01996424166668</v>
      </c>
      <c r="D15" s="321">
        <v>130.34077748333331</v>
      </c>
      <c r="E15" s="357">
        <f t="shared" si="0"/>
        <v>1.0237278001353616</v>
      </c>
    </row>
    <row r="16" spans="2:5" ht="33" x14ac:dyDescent="0.3">
      <c r="B16" s="356" t="s">
        <v>231</v>
      </c>
      <c r="C16" s="321">
        <v>350.37793042500005</v>
      </c>
      <c r="D16" s="321">
        <v>286.03761400833338</v>
      </c>
      <c r="E16" s="357">
        <f t="shared" si="0"/>
        <v>-18.363119029393033</v>
      </c>
    </row>
    <row r="17" spans="2:5" ht="33" x14ac:dyDescent="0.3">
      <c r="B17" s="356" t="s">
        <v>232</v>
      </c>
      <c r="C17" s="321">
        <v>388.08837010000008</v>
      </c>
      <c r="D17" s="321">
        <v>444.76656454166658</v>
      </c>
      <c r="E17" s="357">
        <f t="shared" si="0"/>
        <v>14.60445579110295</v>
      </c>
    </row>
    <row r="18" spans="2:5" x14ac:dyDescent="0.25">
      <c r="B18" s="354" t="s">
        <v>233</v>
      </c>
      <c r="C18" s="317">
        <v>10.790000358333334</v>
      </c>
      <c r="D18" s="317">
        <v>11.368548691666668</v>
      </c>
      <c r="E18" s="353">
        <f t="shared" si="0"/>
        <v>5.361893550693992</v>
      </c>
    </row>
    <row r="19" spans="2:5" x14ac:dyDescent="0.25">
      <c r="B19" s="354" t="s">
        <v>234</v>
      </c>
      <c r="C19" s="317">
        <f>C20+C21+C22+C23</f>
        <v>2430.023189616667</v>
      </c>
      <c r="D19" s="317">
        <f>D20+D21+D22+D23</f>
        <v>2525.3441414083336</v>
      </c>
      <c r="E19" s="353">
        <f>D19/C19*100-100</f>
        <v>3.9226354793224516</v>
      </c>
    </row>
    <row r="20" spans="2:5" ht="16.5" x14ac:dyDescent="0.3">
      <c r="B20" s="358" t="s">
        <v>235</v>
      </c>
      <c r="C20" s="321">
        <v>2166.0876837750006</v>
      </c>
      <c r="D20" s="321">
        <v>2229.4794060583336</v>
      </c>
      <c r="E20" s="357">
        <f t="shared" si="0"/>
        <v>2.9265538398175721</v>
      </c>
    </row>
    <row r="21" spans="2:5" ht="16.5" x14ac:dyDescent="0.3">
      <c r="B21" s="358" t="s">
        <v>236</v>
      </c>
      <c r="C21" s="321">
        <v>56.108007933333333</v>
      </c>
      <c r="D21" s="321">
        <v>67.285400616666664</v>
      </c>
      <c r="E21" s="357">
        <f t="shared" si="0"/>
        <v>19.921207497892524</v>
      </c>
    </row>
    <row r="22" spans="2:5" ht="16.5" x14ac:dyDescent="0.3">
      <c r="B22" s="358" t="s">
        <v>237</v>
      </c>
      <c r="C22" s="321">
        <v>2.5433673416666664</v>
      </c>
      <c r="D22" s="321">
        <v>2.9332898333333328</v>
      </c>
      <c r="E22" s="357">
        <f t="shared" si="0"/>
        <v>15.33095456872347</v>
      </c>
    </row>
    <row r="23" spans="2:5" ht="16.5" x14ac:dyDescent="0.3">
      <c r="B23" s="358" t="s">
        <v>238</v>
      </c>
      <c r="C23" s="321">
        <v>205.28413056666668</v>
      </c>
      <c r="D23" s="321">
        <v>225.64604490000005</v>
      </c>
      <c r="E23" s="357">
        <f t="shared" si="0"/>
        <v>9.9188935243685421</v>
      </c>
    </row>
    <row r="24" spans="2:5" ht="15.75" thickBot="1" x14ac:dyDescent="0.3">
      <c r="B24" s="359" t="s">
        <v>239</v>
      </c>
      <c r="C24" s="360">
        <v>28.121182274999999</v>
      </c>
      <c r="D24" s="360">
        <v>23.053509983333335</v>
      </c>
      <c r="E24" s="361">
        <f t="shared" si="0"/>
        <v>-18.020836542750459</v>
      </c>
    </row>
    <row r="25" spans="2:5" x14ac:dyDescent="0.25">
      <c r="B25" t="s">
        <v>369</v>
      </c>
    </row>
    <row r="26" spans="2:5" x14ac:dyDescent="0.25">
      <c r="B26" t="s">
        <v>370</v>
      </c>
    </row>
  </sheetData>
  <mergeCells count="1">
    <mergeCell ref="B1:E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BDB17-C501-41C1-82F6-DFA4BC1F04D4}">
  <dimension ref="A1:J24"/>
  <sheetViews>
    <sheetView workbookViewId="0">
      <selection activeCell="A7" sqref="A7"/>
    </sheetView>
  </sheetViews>
  <sheetFormatPr defaultRowHeight="15" x14ac:dyDescent="0.25"/>
  <cols>
    <col min="1" max="1" width="31.85546875" bestFit="1" customWidth="1"/>
    <col min="2" max="10" width="11.5703125" bestFit="1" customWidth="1"/>
  </cols>
  <sheetData>
    <row r="1" spans="1:10" ht="16.5" x14ac:dyDescent="0.3">
      <c r="A1" s="362"/>
      <c r="B1" s="556">
        <v>2022</v>
      </c>
      <c r="C1" s="556"/>
      <c r="D1" s="556">
        <v>2023</v>
      </c>
      <c r="E1" s="556"/>
      <c r="F1" s="556"/>
      <c r="G1" s="556"/>
      <c r="H1" s="556">
        <v>2024</v>
      </c>
      <c r="I1" s="556"/>
      <c r="J1" s="557"/>
    </row>
    <row r="2" spans="1:10" ht="17.25" thickBot="1" x14ac:dyDescent="0.35">
      <c r="A2" s="367"/>
      <c r="B2" s="368" t="s">
        <v>67</v>
      </c>
      <c r="C2" s="368" t="s">
        <v>68</v>
      </c>
      <c r="D2" s="368" t="s">
        <v>69</v>
      </c>
      <c r="E2" s="368" t="s">
        <v>66</v>
      </c>
      <c r="F2" s="368" t="s">
        <v>67</v>
      </c>
      <c r="G2" s="368" t="s">
        <v>68</v>
      </c>
      <c r="H2" s="368" t="s">
        <v>69</v>
      </c>
      <c r="I2" s="368" t="s">
        <v>66</v>
      </c>
      <c r="J2" s="369" t="s">
        <v>67</v>
      </c>
    </row>
    <row r="3" spans="1:10" ht="16.5" x14ac:dyDescent="0.3">
      <c r="A3" s="370" t="s">
        <v>92</v>
      </c>
      <c r="B3" s="578">
        <v>15093</v>
      </c>
      <c r="C3" s="578">
        <v>15234</v>
      </c>
      <c r="D3" s="578">
        <v>14619</v>
      </c>
      <c r="E3" s="578">
        <v>15250</v>
      </c>
      <c r="F3" s="578">
        <v>18403</v>
      </c>
      <c r="G3" s="578">
        <v>19591</v>
      </c>
      <c r="H3" s="578">
        <v>18777</v>
      </c>
      <c r="I3" s="578">
        <v>19203</v>
      </c>
      <c r="J3" s="579">
        <v>20647</v>
      </c>
    </row>
    <row r="4" spans="1:10" ht="17.25" thickBot="1" x14ac:dyDescent="0.35">
      <c r="A4" s="371" t="s">
        <v>93</v>
      </c>
      <c r="B4" s="372">
        <v>0.51979226217945629</v>
      </c>
      <c r="C4" s="372">
        <v>0.51795537845354578</v>
      </c>
      <c r="D4" s="372">
        <v>0.49697595620873192</v>
      </c>
      <c r="E4" s="372">
        <v>0.51545311539862948</v>
      </c>
      <c r="F4" s="372">
        <v>0.62152349752613179</v>
      </c>
      <c r="G4" s="372">
        <v>0.6635634212653938</v>
      </c>
      <c r="H4" s="372">
        <v>0.63230695561223349</v>
      </c>
      <c r="I4" s="372">
        <v>0.63874904576820024</v>
      </c>
      <c r="J4" s="373">
        <v>0.68097145375053758</v>
      </c>
    </row>
    <row r="6" spans="1:10" x14ac:dyDescent="0.25">
      <c r="A6" s="146" t="s">
        <v>353</v>
      </c>
    </row>
    <row r="24" spans="1:1" ht="16.5" x14ac:dyDescent="0.3">
      <c r="A24" s="151" t="s">
        <v>94</v>
      </c>
    </row>
  </sheetData>
  <mergeCells count="3">
    <mergeCell ref="B1:C1"/>
    <mergeCell ref="D1:G1"/>
    <mergeCell ref="H1:J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852E0-01E4-4CAB-8107-5FFA9B640BF7}">
  <dimension ref="A1:J22"/>
  <sheetViews>
    <sheetView workbookViewId="0">
      <selection activeCell="F34" sqref="F33:F34"/>
    </sheetView>
  </sheetViews>
  <sheetFormatPr defaultRowHeight="15" x14ac:dyDescent="0.25"/>
  <cols>
    <col min="1" max="1" width="33.7109375" customWidth="1"/>
  </cols>
  <sheetData>
    <row r="1" spans="1:10" ht="16.5" x14ac:dyDescent="0.3">
      <c r="A1" s="362"/>
      <c r="B1" s="556">
        <v>2022</v>
      </c>
      <c r="C1" s="556"/>
      <c r="D1" s="556">
        <v>2023</v>
      </c>
      <c r="E1" s="556"/>
      <c r="F1" s="556"/>
      <c r="G1" s="556"/>
      <c r="H1" s="556">
        <v>2024</v>
      </c>
      <c r="I1" s="556"/>
      <c r="J1" s="557"/>
    </row>
    <row r="2" spans="1:10" ht="17.25" thickBot="1" x14ac:dyDescent="0.35">
      <c r="A2" s="367"/>
      <c r="B2" s="368" t="s">
        <v>67</v>
      </c>
      <c r="C2" s="368" t="s">
        <v>68</v>
      </c>
      <c r="D2" s="368" t="s">
        <v>69</v>
      </c>
      <c r="E2" s="368" t="s">
        <v>66</v>
      </c>
      <c r="F2" s="368" t="s">
        <v>67</v>
      </c>
      <c r="G2" s="368" t="s">
        <v>68</v>
      </c>
      <c r="H2" s="368" t="s">
        <v>69</v>
      </c>
      <c r="I2" s="368" t="s">
        <v>66</v>
      </c>
      <c r="J2" s="369" t="s">
        <v>67</v>
      </c>
    </row>
    <row r="3" spans="1:10" ht="16.5" x14ac:dyDescent="0.3">
      <c r="A3" s="370" t="s">
        <v>95</v>
      </c>
      <c r="B3" s="580">
        <v>6.125</v>
      </c>
      <c r="C3" s="580">
        <v>6.9583000000000004</v>
      </c>
      <c r="D3" s="580">
        <v>7.375</v>
      </c>
      <c r="E3" s="580">
        <v>8.125</v>
      </c>
      <c r="F3" s="580">
        <v>8.25</v>
      </c>
      <c r="G3" s="580">
        <v>8.5</v>
      </c>
      <c r="H3" s="580">
        <v>8.5</v>
      </c>
      <c r="I3" s="580">
        <v>8.5</v>
      </c>
      <c r="J3" s="581">
        <v>8</v>
      </c>
    </row>
    <row r="4" spans="1:10" ht="17.25" thickBot="1" x14ac:dyDescent="0.35">
      <c r="A4" s="371" t="s">
        <v>96</v>
      </c>
      <c r="B4" s="582">
        <v>7.4124999999999996</v>
      </c>
      <c r="C4" s="582">
        <v>7.9466999999999999</v>
      </c>
      <c r="D4" s="582">
        <v>8.0828000000000007</v>
      </c>
      <c r="E4" s="582">
        <v>9.0440000000000005</v>
      </c>
      <c r="F4" s="582">
        <v>9.1013999999999999</v>
      </c>
      <c r="G4" s="582">
        <v>9.8164999999999996</v>
      </c>
      <c r="H4" s="582">
        <v>9.7644000000000002</v>
      </c>
      <c r="I4" s="582">
        <v>9.5039999999999996</v>
      </c>
      <c r="J4" s="583">
        <v>9.0926999999999989</v>
      </c>
    </row>
    <row r="7" spans="1:10" ht="30" x14ac:dyDescent="0.25">
      <c r="A7" s="584" t="s">
        <v>354</v>
      </c>
    </row>
    <row r="22" spans="1:1" ht="16.5" x14ac:dyDescent="0.3">
      <c r="A22" s="180" t="s">
        <v>97</v>
      </c>
    </row>
  </sheetData>
  <mergeCells count="3">
    <mergeCell ref="B1:C1"/>
    <mergeCell ref="D1:G1"/>
    <mergeCell ref="H1:J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E01A2-E8DE-4380-A1E5-665959A78184}">
  <dimension ref="A1:J20"/>
  <sheetViews>
    <sheetView workbookViewId="0">
      <selection activeCell="G25" sqref="G25"/>
    </sheetView>
  </sheetViews>
  <sheetFormatPr defaultRowHeight="15" x14ac:dyDescent="0.25"/>
  <cols>
    <col min="1" max="1" width="41.5703125" customWidth="1"/>
  </cols>
  <sheetData>
    <row r="1" spans="1:10" ht="16.5" x14ac:dyDescent="0.3">
      <c r="A1" s="362"/>
      <c r="B1" s="556">
        <v>2022</v>
      </c>
      <c r="C1" s="556"/>
      <c r="D1" s="556">
        <v>2023</v>
      </c>
      <c r="E1" s="556"/>
      <c r="F1" s="556"/>
      <c r="G1" s="556"/>
      <c r="H1" s="556">
        <v>2024</v>
      </c>
      <c r="I1" s="556"/>
      <c r="J1" s="557"/>
    </row>
    <row r="2" spans="1:10" ht="17.25" thickBot="1" x14ac:dyDescent="0.35">
      <c r="A2" s="367"/>
      <c r="B2" s="368" t="s">
        <v>67</v>
      </c>
      <c r="C2" s="368" t="s">
        <v>68</v>
      </c>
      <c r="D2" s="368" t="s">
        <v>69</v>
      </c>
      <c r="E2" s="368" t="s">
        <v>66</v>
      </c>
      <c r="F2" s="368" t="s">
        <v>67</v>
      </c>
      <c r="G2" s="368" t="s">
        <v>68</v>
      </c>
      <c r="H2" s="368" t="s">
        <v>69</v>
      </c>
      <c r="I2" s="368" t="s">
        <v>66</v>
      </c>
      <c r="J2" s="369" t="s">
        <v>67</v>
      </c>
    </row>
    <row r="3" spans="1:10" ht="17.25" thickBot="1" x14ac:dyDescent="0.35">
      <c r="A3" s="374" t="s">
        <v>98</v>
      </c>
      <c r="B3" s="375">
        <v>0.1394</v>
      </c>
      <c r="C3" s="375">
        <v>0.33589999999999998</v>
      </c>
      <c r="D3" s="375">
        <v>0.35499999999999998</v>
      </c>
      <c r="E3" s="375">
        <v>0.49030000000000001</v>
      </c>
      <c r="F3" s="375">
        <v>0.4793</v>
      </c>
      <c r="G3" s="375">
        <v>0.47939999999999999</v>
      </c>
      <c r="H3" s="375">
        <v>0.51150000000000007</v>
      </c>
      <c r="I3" s="375">
        <v>0.51339999999999997</v>
      </c>
      <c r="J3" s="376">
        <v>0.50540000000000007</v>
      </c>
    </row>
    <row r="6" spans="1:10" x14ac:dyDescent="0.25">
      <c r="A6" s="146" t="s">
        <v>355</v>
      </c>
    </row>
    <row r="7" spans="1:10" x14ac:dyDescent="0.25">
      <c r="A7" s="1" t="s">
        <v>99</v>
      </c>
    </row>
    <row r="20" spans="1:1" ht="16.5" x14ac:dyDescent="0.3">
      <c r="A20" s="151" t="s">
        <v>100</v>
      </c>
    </row>
  </sheetData>
  <mergeCells count="3">
    <mergeCell ref="B1:C1"/>
    <mergeCell ref="D1:G1"/>
    <mergeCell ref="H1: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CCE2C-9750-4907-82A9-ACD65B2E6E30}">
  <dimension ref="B1:F37"/>
  <sheetViews>
    <sheetView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E40" sqref="E40"/>
    </sheetView>
  </sheetViews>
  <sheetFormatPr defaultColWidth="11.42578125" defaultRowHeight="12.75" x14ac:dyDescent="0.2"/>
  <cols>
    <col min="1" max="1" width="11.42578125" style="56"/>
    <col min="2" max="2" width="35.5703125" style="56" customWidth="1"/>
    <col min="3" max="5" width="11.42578125" style="56"/>
    <col min="6" max="6" width="12" style="56" bestFit="1" customWidth="1"/>
    <col min="7" max="16384" width="11.42578125" style="56"/>
  </cols>
  <sheetData>
    <row r="1" spans="2:5" ht="12.95" customHeight="1" thickBot="1" x14ac:dyDescent="0.25">
      <c r="B1" s="54"/>
      <c r="C1" s="55"/>
    </row>
    <row r="2" spans="2:5" x14ac:dyDescent="0.2">
      <c r="B2" s="57"/>
      <c r="C2" s="124">
        <v>45536</v>
      </c>
    </row>
    <row r="3" spans="2:5" ht="12.95" customHeight="1" x14ac:dyDescent="0.2">
      <c r="B3" s="57"/>
      <c r="C3" s="125"/>
      <c r="E3" s="56" t="s">
        <v>345</v>
      </c>
    </row>
    <row r="4" spans="2:5" ht="12.95" customHeight="1" x14ac:dyDescent="0.2">
      <c r="B4" s="58" t="s">
        <v>41</v>
      </c>
      <c r="C4" s="126">
        <v>3.3481944971420097</v>
      </c>
      <c r="D4" s="69"/>
    </row>
    <row r="5" spans="2:5" ht="12.95" customHeight="1" x14ac:dyDescent="0.2">
      <c r="B5" s="59"/>
      <c r="C5" s="127"/>
    </row>
    <row r="6" spans="2:5" ht="12.95" customHeight="1" x14ac:dyDescent="0.2">
      <c r="B6" s="60" t="s">
        <v>18</v>
      </c>
      <c r="C6" s="126">
        <v>-0.91392169314241656</v>
      </c>
    </row>
    <row r="7" spans="2:5" ht="12.95" customHeight="1" x14ac:dyDescent="0.2">
      <c r="B7" s="61" t="s">
        <v>42</v>
      </c>
      <c r="C7" s="127">
        <v>-2.7670978730305884</v>
      </c>
    </row>
    <row r="8" spans="2:5" ht="12.95" customHeight="1" x14ac:dyDescent="0.2">
      <c r="B8" s="61" t="s">
        <v>19</v>
      </c>
      <c r="C8" s="127">
        <v>1.1627927732937859</v>
      </c>
    </row>
    <row r="9" spans="2:5" ht="12.95" customHeight="1" x14ac:dyDescent="0.2">
      <c r="B9" s="61"/>
      <c r="C9" s="127"/>
    </row>
    <row r="10" spans="2:5" ht="12.95" customHeight="1" x14ac:dyDescent="0.2">
      <c r="B10" s="60" t="s">
        <v>20</v>
      </c>
      <c r="C10" s="126">
        <v>2.6739730126461136</v>
      </c>
    </row>
    <row r="11" spans="2:5" ht="12.95" customHeight="1" x14ac:dyDescent="0.2">
      <c r="B11" s="62" t="s">
        <v>21</v>
      </c>
      <c r="C11" s="127">
        <v>1.1837800002698406</v>
      </c>
    </row>
    <row r="12" spans="2:5" ht="12.95" customHeight="1" x14ac:dyDescent="0.2">
      <c r="B12" s="61" t="s">
        <v>22</v>
      </c>
      <c r="C12" s="127">
        <v>2.9579008157541109</v>
      </c>
    </row>
    <row r="13" spans="2:5" ht="12.95" customHeight="1" x14ac:dyDescent="0.2">
      <c r="B13" s="63"/>
      <c r="C13" s="127"/>
    </row>
    <row r="14" spans="2:5" ht="12.95" customHeight="1" x14ac:dyDescent="0.2">
      <c r="B14" s="60" t="s">
        <v>23</v>
      </c>
      <c r="C14" s="126">
        <v>3.1407795778696013</v>
      </c>
    </row>
    <row r="15" spans="2:5" ht="12.95" customHeight="1" x14ac:dyDescent="0.2">
      <c r="B15" s="61" t="s">
        <v>24</v>
      </c>
      <c r="C15" s="127">
        <v>5.4416784276562602</v>
      </c>
    </row>
    <row r="16" spans="2:5" ht="12.95" customHeight="1" x14ac:dyDescent="0.2">
      <c r="B16" s="64" t="s">
        <v>25</v>
      </c>
      <c r="C16" s="127">
        <v>4.3224593866865169</v>
      </c>
    </row>
    <row r="17" spans="2:3" ht="12.95" customHeight="1" x14ac:dyDescent="0.2">
      <c r="B17" s="64" t="s">
        <v>26</v>
      </c>
      <c r="C17" s="127">
        <v>7.2224668214245558</v>
      </c>
    </row>
    <row r="18" spans="2:3" ht="12.95" customHeight="1" x14ac:dyDescent="0.2">
      <c r="B18" s="65" t="s">
        <v>27</v>
      </c>
      <c r="C18" s="127">
        <v>3.7263354698264139</v>
      </c>
    </row>
    <row r="19" spans="2:3" ht="12.95" customHeight="1" x14ac:dyDescent="0.2">
      <c r="B19" s="61" t="s">
        <v>28</v>
      </c>
      <c r="C19" s="127">
        <v>2.3142788154953964</v>
      </c>
    </row>
    <row r="20" spans="2:3" ht="12.95" customHeight="1" x14ac:dyDescent="0.2">
      <c r="B20" s="61" t="s">
        <v>29</v>
      </c>
      <c r="C20" s="127">
        <v>0.18407139349909674</v>
      </c>
    </row>
    <row r="21" spans="2:3" ht="12.95" customHeight="1" x14ac:dyDescent="0.2">
      <c r="B21" s="64" t="s">
        <v>30</v>
      </c>
      <c r="C21" s="127">
        <v>-1.8056769098905412</v>
      </c>
    </row>
    <row r="22" spans="2:3" ht="12.95" customHeight="1" x14ac:dyDescent="0.2">
      <c r="B22" s="64" t="s">
        <v>31</v>
      </c>
      <c r="C22" s="127">
        <v>2.219208733632505</v>
      </c>
    </row>
    <row r="23" spans="2:3" ht="12.95" customHeight="1" x14ac:dyDescent="0.2">
      <c r="B23" s="61" t="s">
        <v>32</v>
      </c>
      <c r="C23" s="127">
        <v>2.7185935985961862</v>
      </c>
    </row>
    <row r="24" spans="2:3" ht="12.95" customHeight="1" x14ac:dyDescent="0.2">
      <c r="B24" s="64" t="s">
        <v>33</v>
      </c>
      <c r="C24" s="127">
        <v>2.4645222335187622</v>
      </c>
    </row>
    <row r="25" spans="2:3" ht="12.95" customHeight="1" x14ac:dyDescent="0.2">
      <c r="B25" s="64" t="s">
        <v>34</v>
      </c>
      <c r="C25" s="127">
        <v>3.2135977337110599</v>
      </c>
    </row>
    <row r="26" spans="2:3" ht="12.95" customHeight="1" x14ac:dyDescent="0.2">
      <c r="B26" s="61" t="s">
        <v>44</v>
      </c>
      <c r="C26" s="127">
        <v>3.7175832862771596</v>
      </c>
    </row>
    <row r="27" spans="2:3" ht="12.95" customHeight="1" x14ac:dyDescent="0.2">
      <c r="B27" s="64" t="s">
        <v>35</v>
      </c>
      <c r="C27" s="127">
        <v>3.8936960798754416</v>
      </c>
    </row>
    <row r="28" spans="2:3" ht="12.95" customHeight="1" x14ac:dyDescent="0.2">
      <c r="B28" s="64" t="s">
        <v>36</v>
      </c>
      <c r="C28" s="127">
        <v>2.7297464673945004</v>
      </c>
    </row>
    <row r="29" spans="2:3" ht="12.95" customHeight="1" x14ac:dyDescent="0.2">
      <c r="B29" s="61" t="s">
        <v>37</v>
      </c>
      <c r="C29" s="127">
        <v>3.529193161720201</v>
      </c>
    </row>
    <row r="30" spans="2:3" ht="12.95" customHeight="1" x14ac:dyDescent="0.2">
      <c r="B30" s="61" t="s">
        <v>38</v>
      </c>
      <c r="C30" s="127">
        <v>5.0719822812846038</v>
      </c>
    </row>
    <row r="31" spans="2:3" ht="12.95" customHeight="1" x14ac:dyDescent="0.2">
      <c r="B31" s="61" t="s">
        <v>39</v>
      </c>
      <c r="C31" s="127">
        <v>4.0212624584717638</v>
      </c>
    </row>
    <row r="32" spans="2:3" ht="12.95" customHeight="1" x14ac:dyDescent="0.2">
      <c r="B32" s="66" t="s">
        <v>43</v>
      </c>
      <c r="C32" s="127">
        <v>1.0315743944636413</v>
      </c>
    </row>
    <row r="33" spans="2:6" ht="12.95" customHeight="1" x14ac:dyDescent="0.2">
      <c r="B33" s="61" t="s">
        <v>40</v>
      </c>
      <c r="C33" s="127">
        <v>7.5721471627520298</v>
      </c>
      <c r="E33" s="56" t="s">
        <v>59</v>
      </c>
    </row>
    <row r="34" spans="2:6" ht="12.95" customHeight="1" thickBot="1" x14ac:dyDescent="0.25">
      <c r="B34" s="67"/>
      <c r="C34" s="128"/>
    </row>
    <row r="37" spans="2:6" x14ac:dyDescent="0.2">
      <c r="F37" s="68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6B787-81F0-4089-840A-EFA707A1AB4A}">
  <dimension ref="A1:Z34"/>
  <sheetViews>
    <sheetView workbookViewId="0">
      <selection activeCell="E20" sqref="E20"/>
    </sheetView>
  </sheetViews>
  <sheetFormatPr defaultColWidth="9.140625" defaultRowHeight="12.75" x14ac:dyDescent="0.2"/>
  <cols>
    <col min="1" max="1" width="19.140625" style="191" customWidth="1"/>
    <col min="2" max="4" width="7.5703125" style="191" customWidth="1"/>
    <col min="5" max="5" width="8.85546875" style="191" customWidth="1"/>
    <col min="6" max="12" width="9.140625" style="191"/>
    <col min="13" max="13" width="10.28515625" style="191" customWidth="1"/>
    <col min="14" max="16384" width="9.140625" style="191"/>
  </cols>
  <sheetData>
    <row r="1" spans="1:26" s="182" customFormat="1" ht="15" x14ac:dyDescent="0.25">
      <c r="A1" s="221" t="s">
        <v>101</v>
      </c>
    </row>
    <row r="2" spans="1:26" s="182" customFormat="1" ht="15.75" x14ac:dyDescent="0.3">
      <c r="A2" s="183"/>
      <c r="B2" s="184" t="s">
        <v>102</v>
      </c>
      <c r="C2" s="184" t="s">
        <v>102</v>
      </c>
      <c r="D2" s="184" t="s">
        <v>102</v>
      </c>
      <c r="E2" s="185" t="s">
        <v>103</v>
      </c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</row>
    <row r="3" spans="1:26" ht="15.75" thickBot="1" x14ac:dyDescent="0.3">
      <c r="A3" s="186"/>
      <c r="B3" s="187">
        <v>2022</v>
      </c>
      <c r="C3" s="188" t="s">
        <v>104</v>
      </c>
      <c r="D3" s="188" t="s">
        <v>342</v>
      </c>
      <c r="E3" s="189" t="s">
        <v>105</v>
      </c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</row>
    <row r="4" spans="1:26" ht="15" x14ac:dyDescent="0.25">
      <c r="A4" s="192" t="s">
        <v>106</v>
      </c>
      <c r="B4" s="192">
        <f>SUM(B5:B6)</f>
        <v>98</v>
      </c>
      <c r="C4" s="192">
        <f t="shared" ref="C4" si="0">SUM(C5:C6)</f>
        <v>94</v>
      </c>
      <c r="D4" s="192">
        <f>SUM(D5:D6)</f>
        <v>84</v>
      </c>
      <c r="E4" s="193">
        <f>(D4/C4-1)*100</f>
        <v>-10.638297872340431</v>
      </c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</row>
    <row r="5" spans="1:26" ht="16.5" x14ac:dyDescent="0.3">
      <c r="A5" s="194" t="s">
        <v>107</v>
      </c>
      <c r="B5" s="195">
        <v>11</v>
      </c>
      <c r="C5" s="195">
        <v>11</v>
      </c>
      <c r="D5" s="195">
        <v>11</v>
      </c>
      <c r="E5" s="196">
        <f>(D5/C5-1)*100</f>
        <v>0</v>
      </c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</row>
    <row r="6" spans="1:26" s="182" customFormat="1" ht="16.5" x14ac:dyDescent="0.3">
      <c r="A6" s="194" t="s">
        <v>108</v>
      </c>
      <c r="B6" s="195">
        <v>87</v>
      </c>
      <c r="C6" s="195">
        <v>83</v>
      </c>
      <c r="D6" s="195">
        <v>73</v>
      </c>
      <c r="E6" s="196">
        <f t="shared" ref="E6:E11" si="1">(D6/C6-1)*100</f>
        <v>-12.048192771084343</v>
      </c>
      <c r="F6" s="190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</row>
    <row r="7" spans="1:26" ht="16.5" x14ac:dyDescent="0.3">
      <c r="A7" s="197"/>
      <c r="B7" s="195"/>
      <c r="C7" s="195"/>
      <c r="D7" s="195"/>
      <c r="E7" s="196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</row>
    <row r="8" spans="1:26" ht="16.5" hidden="1" x14ac:dyDescent="0.3">
      <c r="A8" s="195" t="s">
        <v>109</v>
      </c>
      <c r="B8" s="195"/>
      <c r="C8" s="195"/>
      <c r="D8" s="195"/>
      <c r="E8" s="196" t="e">
        <f t="shared" si="1"/>
        <v>#DIV/0!</v>
      </c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</row>
    <row r="9" spans="1:26" ht="15" x14ac:dyDescent="0.25">
      <c r="A9" s="198" t="s">
        <v>110</v>
      </c>
      <c r="B9" s="198">
        <f t="shared" ref="B9:D9" si="2">(B10+B11)</f>
        <v>115</v>
      </c>
      <c r="C9" s="198">
        <f t="shared" si="2"/>
        <v>113</v>
      </c>
      <c r="D9" s="198">
        <f t="shared" si="2"/>
        <v>110</v>
      </c>
      <c r="E9" s="193">
        <f t="shared" si="1"/>
        <v>-2.6548672566371723</v>
      </c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</row>
    <row r="10" spans="1:26" ht="16.5" x14ac:dyDescent="0.3">
      <c r="A10" s="194" t="s">
        <v>111</v>
      </c>
      <c r="B10" s="195">
        <v>57</v>
      </c>
      <c r="C10" s="195">
        <v>56</v>
      </c>
      <c r="D10" s="195">
        <v>54</v>
      </c>
      <c r="E10" s="196">
        <f t="shared" si="1"/>
        <v>-3.5714285714285698</v>
      </c>
      <c r="F10" s="190"/>
    </row>
    <row r="11" spans="1:26" ht="17.25" thickBot="1" x14ac:dyDescent="0.35">
      <c r="A11" s="199" t="s">
        <v>112</v>
      </c>
      <c r="B11" s="200">
        <v>58</v>
      </c>
      <c r="C11" s="200">
        <v>57</v>
      </c>
      <c r="D11" s="200">
        <v>56</v>
      </c>
      <c r="E11" s="196">
        <f t="shared" si="1"/>
        <v>-1.7543859649122862</v>
      </c>
      <c r="F11" s="190"/>
    </row>
    <row r="12" spans="1:26" ht="15" x14ac:dyDescent="0.25">
      <c r="A12" s="8" t="s">
        <v>113</v>
      </c>
      <c r="B12" s="201"/>
      <c r="C12" s="201"/>
      <c r="D12" s="201"/>
      <c r="E12" s="202"/>
    </row>
    <row r="14" spans="1:26" x14ac:dyDescent="0.2">
      <c r="B14" s="203"/>
      <c r="C14" s="203"/>
      <c r="D14" s="203"/>
      <c r="E14" s="203"/>
    </row>
    <row r="15" spans="1:26" x14ac:dyDescent="0.2">
      <c r="A15" s="204"/>
      <c r="B15" s="204"/>
      <c r="C15" s="204"/>
      <c r="D15" s="204"/>
      <c r="E15" s="204"/>
      <c r="F15" s="204"/>
      <c r="G15" s="204"/>
      <c r="H15" s="204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</row>
    <row r="16" spans="1:26" ht="13.5" x14ac:dyDescent="0.25">
      <c r="A16" s="206"/>
      <c r="B16" s="207"/>
      <c r="C16" s="207"/>
      <c r="D16" s="207"/>
      <c r="E16" s="207"/>
      <c r="F16" s="207"/>
      <c r="G16" s="207"/>
      <c r="H16" s="207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</row>
    <row r="17" spans="1:26" ht="15" x14ac:dyDescent="0.3">
      <c r="A17" s="206"/>
      <c r="B17" s="208"/>
      <c r="C17" s="208"/>
      <c r="D17" s="208"/>
      <c r="E17" s="209"/>
      <c r="F17" s="209"/>
      <c r="G17" s="209"/>
      <c r="H17" s="207"/>
      <c r="J17" s="210"/>
      <c r="K17" s="210"/>
      <c r="L17" s="210"/>
      <c r="M17" s="210"/>
      <c r="N17" s="210"/>
      <c r="O17" s="210"/>
      <c r="P17" s="210"/>
      <c r="Q17" s="210"/>
      <c r="R17" s="205"/>
      <c r="S17" s="205"/>
      <c r="T17" s="205"/>
      <c r="U17" s="205"/>
      <c r="V17" s="205"/>
      <c r="W17" s="205"/>
      <c r="X17" s="205"/>
      <c r="Y17" s="205"/>
      <c r="Z17" s="205"/>
    </row>
    <row r="18" spans="1:26" ht="15" x14ac:dyDescent="0.3">
      <c r="A18" s="209"/>
      <c r="B18" s="211"/>
      <c r="C18" s="211"/>
      <c r="D18" s="211"/>
      <c r="E18" s="207"/>
      <c r="F18" s="207"/>
      <c r="G18" s="207"/>
      <c r="H18" s="207"/>
      <c r="J18" s="212"/>
      <c r="K18" s="212"/>
      <c r="L18" s="212"/>
      <c r="M18" s="212"/>
      <c r="N18" s="212"/>
      <c r="O18" s="212"/>
      <c r="P18" s="212"/>
      <c r="Q18" s="212"/>
      <c r="R18" s="205"/>
      <c r="S18" s="205"/>
      <c r="T18" s="205"/>
      <c r="U18" s="205"/>
      <c r="V18" s="205"/>
      <c r="W18" s="205"/>
      <c r="X18" s="205"/>
      <c r="Y18" s="205"/>
      <c r="Z18" s="205"/>
    </row>
    <row r="19" spans="1:26" ht="15" x14ac:dyDescent="0.3">
      <c r="A19" s="209"/>
      <c r="B19" s="211"/>
      <c r="C19" s="211"/>
      <c r="D19" s="211"/>
      <c r="E19" s="207"/>
      <c r="F19" s="207"/>
      <c r="G19" s="207"/>
      <c r="H19" s="207"/>
      <c r="I19" s="182"/>
      <c r="J19" s="205"/>
      <c r="K19" s="205"/>
      <c r="L19" s="205"/>
      <c r="M19" s="205"/>
      <c r="N19" s="205"/>
      <c r="O19" s="205"/>
      <c r="P19" s="205"/>
      <c r="Q19" s="102"/>
      <c r="R19" s="205"/>
      <c r="S19" s="205"/>
      <c r="T19" s="205"/>
      <c r="U19" s="205"/>
      <c r="V19" s="205"/>
      <c r="W19" s="205"/>
      <c r="X19" s="205"/>
      <c r="Y19" s="205"/>
      <c r="Z19" s="205"/>
    </row>
    <row r="20" spans="1:26" ht="15" x14ac:dyDescent="0.3">
      <c r="A20" s="209"/>
      <c r="B20" s="211"/>
      <c r="C20" s="211"/>
      <c r="D20" s="211"/>
      <c r="E20" s="207"/>
      <c r="F20" s="207"/>
      <c r="G20" s="207"/>
      <c r="H20" s="207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</row>
    <row r="21" spans="1:26" ht="15" x14ac:dyDescent="0.3">
      <c r="A21" s="209"/>
      <c r="B21" s="211"/>
      <c r="C21" s="211"/>
      <c r="D21" s="211"/>
      <c r="E21" s="207"/>
      <c r="F21" s="207"/>
      <c r="G21" s="207"/>
      <c r="H21" s="207"/>
      <c r="I21" s="182"/>
      <c r="J21" s="213"/>
      <c r="K21" s="213"/>
      <c r="L21" s="213"/>
      <c r="M21" s="213"/>
      <c r="N21" s="213"/>
      <c r="O21" s="213"/>
      <c r="P21" s="213"/>
      <c r="Q21" s="213"/>
      <c r="R21" s="205"/>
      <c r="S21" s="205"/>
      <c r="T21" s="205"/>
      <c r="U21" s="205"/>
      <c r="V21" s="205"/>
      <c r="W21" s="205"/>
      <c r="X21" s="205"/>
      <c r="Y21" s="205"/>
      <c r="Z21" s="205"/>
    </row>
    <row r="22" spans="1:26" ht="15" x14ac:dyDescent="0.3">
      <c r="A22" s="209"/>
      <c r="B22" s="211"/>
      <c r="C22" s="211"/>
      <c r="D22" s="211"/>
      <c r="E22" s="207"/>
      <c r="F22" s="207"/>
      <c r="G22" s="207"/>
      <c r="H22" s="207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</row>
    <row r="23" spans="1:26" ht="15" x14ac:dyDescent="0.3">
      <c r="A23" s="209"/>
      <c r="B23" s="211"/>
      <c r="C23" s="211"/>
      <c r="D23" s="211"/>
      <c r="E23" s="207"/>
      <c r="F23" s="207"/>
      <c r="G23" s="207"/>
      <c r="H23" s="207"/>
      <c r="J23" s="205"/>
      <c r="K23" s="205"/>
      <c r="L23" s="205"/>
      <c r="M23" s="205"/>
      <c r="N23" s="205"/>
      <c r="O23" s="558"/>
      <c r="P23" s="558"/>
      <c r="Q23" s="558"/>
      <c r="R23" s="558"/>
      <c r="S23" s="205"/>
      <c r="T23" s="205"/>
      <c r="U23" s="205"/>
      <c r="V23" s="205"/>
      <c r="W23" s="205"/>
      <c r="X23" s="205"/>
      <c r="Y23" s="205"/>
      <c r="Z23" s="205"/>
    </row>
    <row r="24" spans="1:26" ht="15" x14ac:dyDescent="0.3">
      <c r="A24" s="209"/>
      <c r="B24" s="211"/>
      <c r="C24" s="211"/>
      <c r="D24" s="211"/>
      <c r="E24" s="207"/>
      <c r="F24" s="207"/>
      <c r="G24" s="207"/>
      <c r="H24" s="207"/>
      <c r="J24" s="205"/>
      <c r="K24" s="205"/>
      <c r="L24" s="205"/>
      <c r="M24" s="205"/>
      <c r="N24" s="205"/>
      <c r="O24" s="214"/>
      <c r="P24" s="215"/>
      <c r="Q24" s="214"/>
      <c r="R24" s="215"/>
      <c r="S24" s="205"/>
      <c r="T24" s="205"/>
      <c r="U24" s="205"/>
      <c r="V24" s="205"/>
      <c r="W24" s="205"/>
      <c r="X24" s="205"/>
      <c r="Y24" s="205"/>
      <c r="Z24" s="205"/>
    </row>
    <row r="25" spans="1:26" ht="13.5" x14ac:dyDescent="0.25">
      <c r="A25" s="206"/>
      <c r="B25" s="207"/>
      <c r="C25" s="207"/>
      <c r="D25" s="207"/>
      <c r="E25" s="207"/>
      <c r="F25" s="207"/>
      <c r="G25" s="207"/>
      <c r="H25" s="207"/>
      <c r="J25" s="205"/>
      <c r="K25" s="205"/>
      <c r="L25" s="205"/>
      <c r="M25" s="205"/>
      <c r="N25" s="205"/>
      <c r="O25" s="214"/>
      <c r="P25" s="215"/>
      <c r="Q25" s="214"/>
      <c r="R25" s="215"/>
      <c r="S25" s="205"/>
      <c r="T25" s="205"/>
      <c r="U25" s="205"/>
      <c r="V25" s="205"/>
      <c r="W25" s="205"/>
      <c r="X25" s="205"/>
      <c r="Y25" s="205"/>
      <c r="Z25" s="205"/>
    </row>
    <row r="26" spans="1:26" x14ac:dyDescent="0.2">
      <c r="A26" s="207"/>
      <c r="B26" s="207"/>
      <c r="C26" s="207"/>
      <c r="D26" s="207"/>
      <c r="E26" s="207"/>
      <c r="F26" s="207"/>
      <c r="G26" s="207"/>
      <c r="H26" s="207"/>
      <c r="J26" s="205"/>
      <c r="K26" s="205"/>
      <c r="L26" s="205"/>
      <c r="M26" s="205"/>
      <c r="N26" s="205"/>
      <c r="O26" s="214"/>
      <c r="P26" s="215"/>
      <c r="Q26" s="214"/>
      <c r="R26" s="215"/>
      <c r="S26" s="205"/>
      <c r="T26" s="205"/>
      <c r="U26" s="205"/>
      <c r="V26" s="205"/>
      <c r="W26" s="205"/>
      <c r="X26" s="205"/>
      <c r="Y26" s="205"/>
      <c r="Z26" s="205"/>
    </row>
    <row r="27" spans="1:26" ht="15" x14ac:dyDescent="0.3">
      <c r="A27" s="209"/>
      <c r="B27" s="207"/>
      <c r="C27" s="207"/>
      <c r="D27" s="207"/>
      <c r="E27" s="207"/>
      <c r="F27" s="207"/>
      <c r="G27" s="206"/>
      <c r="H27" s="207"/>
      <c r="J27" s="205"/>
      <c r="K27" s="205"/>
      <c r="L27" s="205"/>
      <c r="M27" s="205"/>
      <c r="N27" s="205"/>
      <c r="O27" s="214"/>
      <c r="P27" s="215"/>
      <c r="Q27" s="214"/>
      <c r="R27" s="215"/>
      <c r="S27" s="205"/>
      <c r="T27" s="205"/>
      <c r="U27" s="205"/>
      <c r="V27" s="205"/>
      <c r="W27" s="205"/>
      <c r="X27" s="205"/>
      <c r="Y27" s="205"/>
      <c r="Z27" s="205"/>
    </row>
    <row r="28" spans="1:26" ht="15" x14ac:dyDescent="0.3">
      <c r="A28" s="209"/>
      <c r="B28" s="207"/>
      <c r="C28" s="207"/>
      <c r="D28" s="207"/>
      <c r="E28" s="207"/>
      <c r="F28" s="207"/>
      <c r="G28" s="207"/>
      <c r="H28" s="207"/>
      <c r="J28" s="205"/>
      <c r="K28" s="205"/>
      <c r="L28" s="205"/>
      <c r="M28" s="205"/>
      <c r="N28" s="205"/>
      <c r="O28" s="214"/>
      <c r="P28" s="215"/>
      <c r="Q28" s="214"/>
      <c r="R28" s="215"/>
      <c r="S28" s="205"/>
      <c r="T28" s="205"/>
      <c r="U28" s="205"/>
      <c r="V28" s="205"/>
      <c r="W28" s="205"/>
      <c r="X28" s="205"/>
      <c r="Y28" s="205"/>
      <c r="Z28" s="205"/>
    </row>
    <row r="29" spans="1:26" ht="15" x14ac:dyDescent="0.3">
      <c r="A29" s="209"/>
      <c r="B29" s="207"/>
      <c r="C29" s="207"/>
      <c r="D29" s="207"/>
      <c r="E29" s="207"/>
      <c r="F29" s="207"/>
      <c r="G29" s="207"/>
      <c r="H29" s="207"/>
      <c r="O29" s="214"/>
      <c r="P29" s="216"/>
      <c r="Q29" s="214"/>
      <c r="R29" s="216"/>
    </row>
    <row r="30" spans="1:26" ht="15" x14ac:dyDescent="0.3">
      <c r="A30" s="209"/>
      <c r="B30" s="207"/>
      <c r="C30" s="207"/>
      <c r="D30" s="207"/>
      <c r="E30" s="207"/>
      <c r="F30" s="207"/>
      <c r="G30" s="207"/>
      <c r="H30" s="207"/>
      <c r="O30" s="214"/>
      <c r="P30" s="216"/>
      <c r="Q30" s="214"/>
      <c r="R30" s="216"/>
    </row>
    <row r="31" spans="1:26" ht="15" x14ac:dyDescent="0.3">
      <c r="A31" s="209"/>
      <c r="B31" s="207"/>
      <c r="C31" s="207"/>
      <c r="D31" s="207"/>
      <c r="E31" s="207"/>
      <c r="F31" s="207"/>
      <c r="G31" s="207"/>
      <c r="H31" s="207"/>
      <c r="N31" s="182"/>
      <c r="O31" s="217"/>
      <c r="P31" s="218"/>
      <c r="Q31" s="217"/>
      <c r="R31" s="218"/>
    </row>
    <row r="32" spans="1:26" ht="15" x14ac:dyDescent="0.3">
      <c r="A32" s="209"/>
      <c r="B32" s="207"/>
      <c r="C32" s="207"/>
      <c r="D32" s="207"/>
      <c r="E32" s="207"/>
      <c r="F32" s="207"/>
      <c r="G32" s="207"/>
      <c r="H32" s="207"/>
    </row>
    <row r="33" spans="1:8" ht="15" x14ac:dyDescent="0.3">
      <c r="A33" s="209"/>
      <c r="B33" s="207"/>
      <c r="C33" s="207"/>
      <c r="D33" s="207"/>
      <c r="E33" s="207"/>
      <c r="F33" s="207"/>
      <c r="G33" s="207"/>
      <c r="H33" s="207"/>
    </row>
    <row r="34" spans="1:8" x14ac:dyDescent="0.2">
      <c r="A34" s="207"/>
      <c r="B34" s="207"/>
      <c r="C34" s="207"/>
      <c r="D34" s="207"/>
      <c r="E34" s="207"/>
      <c r="F34" s="207"/>
      <c r="G34" s="207"/>
      <c r="H34" s="207"/>
    </row>
  </sheetData>
  <mergeCells count="2">
    <mergeCell ref="O23:P23"/>
    <mergeCell ref="Q23:R23"/>
  </mergeCells>
  <pageMargins left="0.75" right="0.75" top="1" bottom="1" header="0.5" footer="0.5"/>
  <pageSetup orientation="portrait" r:id="rId1"/>
  <headerFooter alignWithMargins="0"/>
  <ignoredErrors>
    <ignoredError sqref="C3:D3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85F31-7DBA-4C12-9828-555EE20CB338}">
  <dimension ref="A1:P36"/>
  <sheetViews>
    <sheetView workbookViewId="0">
      <selection activeCell="A12" sqref="A12"/>
    </sheetView>
  </sheetViews>
  <sheetFormatPr defaultColWidth="9.140625" defaultRowHeight="12.75" x14ac:dyDescent="0.2"/>
  <cols>
    <col min="1" max="1" width="27.42578125" style="191" customWidth="1"/>
    <col min="2" max="4" width="9.28515625" style="191" bestFit="1" customWidth="1"/>
    <col min="5" max="5" width="6.140625" style="191" bestFit="1" customWidth="1"/>
    <col min="6" max="6" width="9.140625" style="191"/>
    <col min="7" max="7" width="10.28515625" style="191" customWidth="1"/>
    <col min="8" max="16384" width="9.140625" style="191"/>
  </cols>
  <sheetData>
    <row r="1" spans="1:13" ht="13.5" thickBot="1" x14ac:dyDescent="0.25"/>
    <row r="2" spans="1:13" s="182" customFormat="1" ht="16.5" x14ac:dyDescent="0.3">
      <c r="A2" s="377"/>
      <c r="B2" s="559">
        <v>2023</v>
      </c>
      <c r="C2" s="560"/>
      <c r="D2" s="561">
        <v>2024</v>
      </c>
      <c r="E2" s="562"/>
    </row>
    <row r="3" spans="1:13" ht="16.5" x14ac:dyDescent="0.3">
      <c r="A3" s="378" t="s">
        <v>114</v>
      </c>
      <c r="B3" s="379">
        <v>24</v>
      </c>
      <c r="C3" s="380">
        <f t="shared" ref="C3:C10" si="0">B3/B$10*100</f>
        <v>25.531914893617021</v>
      </c>
      <c r="D3" s="381">
        <v>24</v>
      </c>
      <c r="E3" s="382">
        <f t="shared" ref="E3:E10" si="1">D3/D$10*100</f>
        <v>28.571428571428569</v>
      </c>
      <c r="F3" s="210"/>
      <c r="G3" s="210"/>
      <c r="H3" s="210"/>
      <c r="I3" s="210"/>
      <c r="J3" s="219"/>
      <c r="K3" s="219"/>
      <c r="L3" s="205"/>
      <c r="M3" s="205"/>
    </row>
    <row r="4" spans="1:13" s="182" customFormat="1" ht="16.5" x14ac:dyDescent="0.3">
      <c r="A4" s="378" t="s">
        <v>115</v>
      </c>
      <c r="B4" s="381">
        <v>12</v>
      </c>
      <c r="C4" s="383">
        <f t="shared" si="0"/>
        <v>12.76595744680851</v>
      </c>
      <c r="D4" s="381">
        <v>10</v>
      </c>
      <c r="E4" s="383">
        <f t="shared" si="1"/>
        <v>11.904761904761903</v>
      </c>
      <c r="F4" s="212"/>
      <c r="G4" s="212"/>
      <c r="H4" s="212"/>
      <c r="I4" s="212"/>
      <c r="J4" s="220"/>
      <c r="K4" s="220"/>
      <c r="L4" s="102"/>
      <c r="M4" s="102"/>
    </row>
    <row r="5" spans="1:13" ht="16.5" x14ac:dyDescent="0.3">
      <c r="A5" s="378" t="s">
        <v>116</v>
      </c>
      <c r="B5" s="381">
        <v>16</v>
      </c>
      <c r="C5" s="383">
        <f t="shared" si="0"/>
        <v>17.021276595744681</v>
      </c>
      <c r="D5" s="381">
        <v>16</v>
      </c>
      <c r="E5" s="383">
        <f t="shared" si="1"/>
        <v>19.047619047619047</v>
      </c>
      <c r="F5" s="205"/>
      <c r="G5" s="205"/>
      <c r="H5" s="205"/>
      <c r="I5" s="102"/>
      <c r="J5" s="219"/>
      <c r="K5" s="219"/>
      <c r="L5" s="205"/>
      <c r="M5" s="205"/>
    </row>
    <row r="6" spans="1:13" ht="16.5" x14ac:dyDescent="0.3">
      <c r="A6" s="378" t="s">
        <v>117</v>
      </c>
      <c r="B6" s="381">
        <v>9</v>
      </c>
      <c r="C6" s="383">
        <f t="shared" si="0"/>
        <v>9.5744680851063837</v>
      </c>
      <c r="D6" s="381">
        <v>8</v>
      </c>
      <c r="E6" s="383">
        <f t="shared" si="1"/>
        <v>9.5238095238095237</v>
      </c>
      <c r="F6" s="205"/>
      <c r="G6" s="205"/>
      <c r="H6" s="205"/>
      <c r="I6" s="205"/>
      <c r="J6" s="219"/>
      <c r="K6" s="219"/>
      <c r="L6" s="205"/>
      <c r="M6" s="205"/>
    </row>
    <row r="7" spans="1:13" ht="16.5" x14ac:dyDescent="0.3">
      <c r="A7" s="378" t="s">
        <v>118</v>
      </c>
      <c r="B7" s="381">
        <v>19</v>
      </c>
      <c r="C7" s="383">
        <f t="shared" si="0"/>
        <v>20.212765957446805</v>
      </c>
      <c r="D7" s="381">
        <v>14</v>
      </c>
      <c r="E7" s="383">
        <f t="shared" si="1"/>
        <v>16.666666666666664</v>
      </c>
      <c r="F7" s="213"/>
      <c r="G7" s="213"/>
      <c r="H7" s="213"/>
      <c r="I7" s="213"/>
      <c r="J7" s="219"/>
      <c r="K7" s="219"/>
      <c r="L7" s="205"/>
      <c r="M7" s="205"/>
    </row>
    <row r="8" spans="1:13" s="182" customFormat="1" ht="16.5" x14ac:dyDescent="0.3">
      <c r="A8" s="378" t="s">
        <v>119</v>
      </c>
      <c r="B8" s="381">
        <v>12</v>
      </c>
      <c r="C8" s="383">
        <f t="shared" si="0"/>
        <v>12.76595744680851</v>
      </c>
      <c r="D8" s="381">
        <v>10</v>
      </c>
      <c r="E8" s="383">
        <f t="shared" si="1"/>
        <v>11.904761904761903</v>
      </c>
      <c r="F8" s="220"/>
      <c r="G8" s="220"/>
      <c r="H8" s="220"/>
      <c r="I8" s="220"/>
      <c r="J8" s="220"/>
      <c r="K8" s="220"/>
      <c r="L8" s="102"/>
      <c r="M8" s="102"/>
    </row>
    <row r="9" spans="1:13" ht="16.5" x14ac:dyDescent="0.3">
      <c r="A9" s="384" t="s">
        <v>120</v>
      </c>
      <c r="B9" s="385">
        <v>2</v>
      </c>
      <c r="C9" s="386">
        <f t="shared" si="0"/>
        <v>2.1276595744680851</v>
      </c>
      <c r="D9" s="387">
        <v>2</v>
      </c>
      <c r="E9" s="386">
        <f t="shared" si="1"/>
        <v>2.3809523809523809</v>
      </c>
      <c r="F9" s="219"/>
      <c r="G9" s="219"/>
      <c r="H9" s="219"/>
      <c r="I9" s="219"/>
      <c r="J9" s="219"/>
      <c r="K9" s="219"/>
      <c r="L9" s="205"/>
      <c r="M9" s="205"/>
    </row>
    <row r="10" spans="1:13" ht="13.5" customHeight="1" thickBot="1" x14ac:dyDescent="0.3">
      <c r="A10" s="388" t="s">
        <v>86</v>
      </c>
      <c r="B10" s="389">
        <f>SUM(B3:B9)</f>
        <v>94</v>
      </c>
      <c r="C10" s="537">
        <f t="shared" si="0"/>
        <v>100</v>
      </c>
      <c r="D10" s="389">
        <f>SUM(D3:D9)</f>
        <v>84</v>
      </c>
      <c r="E10" s="537">
        <f t="shared" si="1"/>
        <v>100</v>
      </c>
      <c r="F10" s="219"/>
      <c r="G10" s="219"/>
      <c r="H10" s="219"/>
      <c r="I10" s="219"/>
      <c r="J10" s="219"/>
      <c r="K10" s="219"/>
      <c r="L10" s="205"/>
      <c r="M10" s="205"/>
    </row>
    <row r="11" spans="1:13" ht="16.5" x14ac:dyDescent="0.3">
      <c r="A11" s="262"/>
      <c r="B11" s="262"/>
      <c r="C11" s="262"/>
      <c r="D11" s="262"/>
      <c r="E11" s="262"/>
      <c r="F11" s="205"/>
      <c r="G11" s="205"/>
      <c r="H11" s="205"/>
      <c r="I11" s="205"/>
      <c r="J11" s="205"/>
      <c r="K11" s="205"/>
      <c r="L11" s="205"/>
      <c r="M11" s="205"/>
    </row>
    <row r="12" spans="1:13" ht="75.75" x14ac:dyDescent="0.3">
      <c r="A12" s="585" t="s">
        <v>356</v>
      </c>
      <c r="B12" s="262"/>
      <c r="C12" s="262"/>
      <c r="D12" s="262"/>
      <c r="E12" s="262"/>
      <c r="F12" s="205"/>
      <c r="G12" s="205"/>
      <c r="H12" s="205"/>
      <c r="I12" s="205"/>
      <c r="J12" s="205"/>
      <c r="K12" s="205"/>
      <c r="L12" s="205"/>
      <c r="M12" s="205"/>
    </row>
    <row r="13" spans="1:13" x14ac:dyDescent="0.2">
      <c r="A13" s="205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</row>
    <row r="16" spans="1:13" x14ac:dyDescent="0.2">
      <c r="A16" s="204"/>
      <c r="B16" s="204"/>
    </row>
    <row r="17" spans="1:16" x14ac:dyDescent="0.2">
      <c r="A17" s="207"/>
      <c r="B17" s="207"/>
    </row>
    <row r="18" spans="1:16" ht="15" x14ac:dyDescent="0.3">
      <c r="A18" s="209"/>
      <c r="B18" s="207"/>
      <c r="P18" s="205"/>
    </row>
    <row r="19" spans="1:16" x14ac:dyDescent="0.2">
      <c r="A19" s="207"/>
      <c r="B19" s="207"/>
    </row>
    <row r="20" spans="1:16" x14ac:dyDescent="0.2">
      <c r="A20" s="207"/>
      <c r="B20" s="207"/>
    </row>
    <row r="21" spans="1:16" x14ac:dyDescent="0.2">
      <c r="A21" s="207"/>
      <c r="B21" s="207"/>
    </row>
    <row r="22" spans="1:16" x14ac:dyDescent="0.2">
      <c r="A22" s="207"/>
      <c r="B22" s="207"/>
    </row>
    <row r="23" spans="1:16" x14ac:dyDescent="0.2">
      <c r="A23" s="207"/>
      <c r="B23" s="207"/>
    </row>
    <row r="24" spans="1:16" x14ac:dyDescent="0.2">
      <c r="A24" s="207"/>
      <c r="B24" s="207"/>
    </row>
    <row r="25" spans="1:16" x14ac:dyDescent="0.2">
      <c r="A25" s="207"/>
      <c r="B25" s="207"/>
    </row>
    <row r="26" spans="1:16" x14ac:dyDescent="0.2">
      <c r="A26" s="207"/>
      <c r="B26" s="207"/>
    </row>
    <row r="27" spans="1:16" x14ac:dyDescent="0.2">
      <c r="A27" s="207"/>
      <c r="B27" s="207"/>
    </row>
    <row r="28" spans="1:16" ht="13.5" x14ac:dyDescent="0.25">
      <c r="A28" s="206"/>
      <c r="B28" s="207"/>
    </row>
    <row r="29" spans="1:16" x14ac:dyDescent="0.2">
      <c r="A29" s="207"/>
      <c r="B29" s="207"/>
    </row>
    <row r="30" spans="1:16" x14ac:dyDescent="0.2">
      <c r="A30" s="207"/>
      <c r="B30" s="207"/>
    </row>
    <row r="31" spans="1:16" ht="13.5" x14ac:dyDescent="0.25">
      <c r="A31" s="206" t="s">
        <v>113</v>
      </c>
      <c r="B31" s="207"/>
      <c r="F31" s="205"/>
    </row>
    <row r="32" spans="1:16" x14ac:dyDescent="0.2">
      <c r="A32" s="207"/>
      <c r="B32" s="207"/>
      <c r="F32" s="205"/>
    </row>
    <row r="33" spans="1:6" x14ac:dyDescent="0.2">
      <c r="A33" s="207"/>
      <c r="B33" s="207"/>
      <c r="F33" s="205"/>
    </row>
    <row r="34" spans="1:6" x14ac:dyDescent="0.2">
      <c r="A34" s="207"/>
      <c r="B34" s="207"/>
      <c r="F34" s="205"/>
    </row>
    <row r="35" spans="1:6" x14ac:dyDescent="0.2">
      <c r="A35" s="207"/>
      <c r="B35" s="207"/>
      <c r="F35" s="205"/>
    </row>
    <row r="36" spans="1:6" x14ac:dyDescent="0.2">
      <c r="F36" s="205"/>
    </row>
  </sheetData>
  <mergeCells count="2">
    <mergeCell ref="B2:C2"/>
    <mergeCell ref="D2:E2"/>
  </mergeCells>
  <pageMargins left="0.75" right="0.75" top="1" bottom="1" header="0.5" footer="0.5"/>
  <pageSetup orientation="portrait" r:id="rId1"/>
  <headerFooter alignWithMargins="0"/>
  <ignoredErrors>
    <ignoredError sqref="B10 D10" formulaRange="1"/>
    <ignoredError sqref="C10" formula="1" formulaRange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6BD02-9348-4C22-B95F-E2DABC9E766B}">
  <dimension ref="A1:E32"/>
  <sheetViews>
    <sheetView workbookViewId="0">
      <selection activeCell="F28" sqref="F28"/>
    </sheetView>
  </sheetViews>
  <sheetFormatPr defaultColWidth="9.28515625" defaultRowHeight="13.5" x14ac:dyDescent="0.25"/>
  <cols>
    <col min="1" max="1" width="19.28515625" style="190" customWidth="1"/>
    <col min="2" max="16384" width="9.28515625" style="190"/>
  </cols>
  <sheetData>
    <row r="1" spans="1:5" ht="15" x14ac:dyDescent="0.25">
      <c r="A1" s="221" t="s">
        <v>121</v>
      </c>
    </row>
    <row r="2" spans="1:5" ht="15" x14ac:dyDescent="0.25">
      <c r="A2" s="222"/>
      <c r="B2" s="223" t="s">
        <v>102</v>
      </c>
      <c r="C2" s="223" t="s">
        <v>102</v>
      </c>
      <c r="D2" s="223" t="s">
        <v>102</v>
      </c>
      <c r="E2" s="222" t="s">
        <v>122</v>
      </c>
    </row>
    <row r="3" spans="1:5" ht="17.25" thickBot="1" x14ac:dyDescent="0.35">
      <c r="A3" s="224"/>
      <c r="B3" s="225">
        <v>2022</v>
      </c>
      <c r="C3" s="225">
        <v>2023</v>
      </c>
      <c r="D3" s="225">
        <v>2024</v>
      </c>
      <c r="E3" s="187" t="s">
        <v>105</v>
      </c>
    </row>
    <row r="4" spans="1:5" ht="16.5" x14ac:dyDescent="0.3">
      <c r="A4" s="226" t="s">
        <v>123</v>
      </c>
      <c r="B4" s="227">
        <v>25</v>
      </c>
      <c r="C4" s="227">
        <v>27</v>
      </c>
      <c r="D4" s="227">
        <v>24</v>
      </c>
      <c r="E4" s="196">
        <f>(D4/C4-1)*100</f>
        <v>-11.111111111111116</v>
      </c>
    </row>
    <row r="5" spans="1:5" ht="16.5" x14ac:dyDescent="0.3">
      <c r="A5" s="226" t="s">
        <v>124</v>
      </c>
      <c r="B5" s="228">
        <f t="shared" ref="B5:D5" si="0">SUM(B6:B8)</f>
        <v>668</v>
      </c>
      <c r="C5" s="228">
        <f t="shared" si="0"/>
        <v>679</v>
      </c>
      <c r="D5" s="228">
        <f t="shared" si="0"/>
        <v>696</v>
      </c>
      <c r="E5" s="196">
        <f t="shared" ref="E5:E6" si="1">(D5/C5-1)*100</f>
        <v>2.5036818851251752</v>
      </c>
    </row>
    <row r="6" spans="1:5" ht="16.5" x14ac:dyDescent="0.3">
      <c r="A6" s="229" t="s">
        <v>125</v>
      </c>
      <c r="B6" s="227">
        <v>639</v>
      </c>
      <c r="C6" s="227">
        <v>653</v>
      </c>
      <c r="D6" s="227">
        <v>670</v>
      </c>
      <c r="E6" s="196">
        <f t="shared" si="1"/>
        <v>2.6033690658499253</v>
      </c>
    </row>
    <row r="7" spans="1:5" ht="16.5" x14ac:dyDescent="0.3">
      <c r="A7" s="229" t="s">
        <v>126</v>
      </c>
      <c r="B7" s="227">
        <v>22</v>
      </c>
      <c r="C7" s="227">
        <v>18</v>
      </c>
      <c r="D7" s="227">
        <v>17</v>
      </c>
      <c r="E7" s="196">
        <f>(D7/C7-1)*100</f>
        <v>-5.555555555555558</v>
      </c>
    </row>
    <row r="8" spans="1:5" ht="16.5" x14ac:dyDescent="0.3">
      <c r="A8" s="229" t="s">
        <v>127</v>
      </c>
      <c r="B8" s="227">
        <v>7</v>
      </c>
      <c r="C8" s="227">
        <v>8</v>
      </c>
      <c r="D8" s="227">
        <v>9</v>
      </c>
      <c r="E8" s="196">
        <f>(D8/C8-1)*100</f>
        <v>12.5</v>
      </c>
    </row>
    <row r="9" spans="1:5" ht="15.75" thickBot="1" x14ac:dyDescent="0.3">
      <c r="A9" s="230" t="s">
        <v>128</v>
      </c>
      <c r="B9" s="230">
        <f t="shared" ref="B9:D9" si="2">B4+B5</f>
        <v>693</v>
      </c>
      <c r="C9" s="230">
        <f t="shared" si="2"/>
        <v>706</v>
      </c>
      <c r="D9" s="230">
        <f t="shared" si="2"/>
        <v>720</v>
      </c>
      <c r="E9" s="231">
        <f>(D9/C9-1)*100</f>
        <v>1.9830028328611915</v>
      </c>
    </row>
    <row r="10" spans="1:5" s="232" customFormat="1" x14ac:dyDescent="0.25">
      <c r="A10" s="190" t="s">
        <v>129</v>
      </c>
    </row>
    <row r="11" spans="1:5" x14ac:dyDescent="0.25">
      <c r="A11" s="233" t="s">
        <v>130</v>
      </c>
    </row>
    <row r="12" spans="1:5" x14ac:dyDescent="0.25">
      <c r="A12" s="190" t="s">
        <v>131</v>
      </c>
    </row>
    <row r="13" spans="1:5" x14ac:dyDescent="0.25">
      <c r="A13" s="190" t="s">
        <v>113</v>
      </c>
    </row>
    <row r="28" ht="16.5" customHeight="1" x14ac:dyDescent="0.25"/>
    <row r="29" ht="15.75" customHeight="1" x14ac:dyDescent="0.25"/>
    <row r="30" ht="15.75" customHeight="1" x14ac:dyDescent="0.25"/>
    <row r="31" ht="15.75" customHeight="1" x14ac:dyDescent="0.25"/>
    <row r="32" ht="16.5" customHeight="1" x14ac:dyDescent="0.25"/>
  </sheetData>
  <pageMargins left="0.75" right="0.75" top="1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2165B-BA4F-43BD-8EB8-0B20D0E76118}">
  <dimension ref="A1:F11"/>
  <sheetViews>
    <sheetView workbookViewId="0">
      <selection activeCell="G13" sqref="G13"/>
    </sheetView>
  </sheetViews>
  <sheetFormatPr defaultColWidth="9.28515625" defaultRowHeight="13.5" x14ac:dyDescent="0.25"/>
  <cols>
    <col min="1" max="1" width="25.42578125" style="190" customWidth="1"/>
    <col min="2" max="4" width="8" style="190" customWidth="1"/>
    <col min="5" max="5" width="8.28515625" style="190" customWidth="1"/>
    <col min="6" max="6" width="11.7109375" style="190" customWidth="1"/>
    <col min="7" max="16384" width="9.28515625" style="190"/>
  </cols>
  <sheetData>
    <row r="1" spans="1:6" ht="15" x14ac:dyDescent="0.25">
      <c r="A1" s="390" t="s">
        <v>132</v>
      </c>
    </row>
    <row r="2" spans="1:6" ht="15" x14ac:dyDescent="0.25">
      <c r="A2" s="234"/>
      <c r="B2" s="235"/>
      <c r="C2" s="235"/>
      <c r="D2" s="235"/>
      <c r="E2" s="223" t="s">
        <v>122</v>
      </c>
      <c r="F2" s="236" t="s">
        <v>122</v>
      </c>
    </row>
    <row r="3" spans="1:6" ht="15.75" thickBot="1" x14ac:dyDescent="0.3">
      <c r="A3" s="237"/>
      <c r="B3" s="238">
        <v>44805</v>
      </c>
      <c r="C3" s="239">
        <v>45171</v>
      </c>
      <c r="D3" s="239">
        <v>45537</v>
      </c>
      <c r="E3" s="239" t="s">
        <v>105</v>
      </c>
      <c r="F3" s="225" t="s">
        <v>133</v>
      </c>
    </row>
    <row r="4" spans="1:6" ht="16.5" x14ac:dyDescent="0.3">
      <c r="A4" s="240" t="s">
        <v>134</v>
      </c>
      <c r="B4" s="195">
        <v>192</v>
      </c>
      <c r="C4" s="195">
        <v>191</v>
      </c>
      <c r="D4" s="195">
        <v>187</v>
      </c>
      <c r="E4" s="196">
        <f>(D4/C4-1)*100</f>
        <v>-2.0942408376963373</v>
      </c>
      <c r="F4" s="242">
        <f t="shared" ref="F4:F9" si="0">(D4/$D$10)*100</f>
        <v>26.867816091954023</v>
      </c>
    </row>
    <row r="5" spans="1:6" ht="16.5" x14ac:dyDescent="0.3">
      <c r="A5" s="243" t="s">
        <v>135</v>
      </c>
      <c r="B5" s="195">
        <v>149</v>
      </c>
      <c r="C5" s="195">
        <v>150</v>
      </c>
      <c r="D5" s="195">
        <v>150</v>
      </c>
      <c r="E5" s="196">
        <f t="shared" ref="E5:E9" si="1">(D5/C5-1)*100</f>
        <v>0</v>
      </c>
      <c r="F5" s="242">
        <f t="shared" si="0"/>
        <v>21.551724137931032</v>
      </c>
    </row>
    <row r="6" spans="1:6" ht="16.5" x14ac:dyDescent="0.3">
      <c r="A6" s="243" t="s">
        <v>136</v>
      </c>
      <c r="B6" s="195">
        <v>72</v>
      </c>
      <c r="C6" s="195">
        <v>72</v>
      </c>
      <c r="D6" s="195">
        <v>72</v>
      </c>
      <c r="E6" s="196">
        <f t="shared" si="1"/>
        <v>0</v>
      </c>
      <c r="F6" s="242">
        <f t="shared" si="0"/>
        <v>10.344827586206897</v>
      </c>
    </row>
    <row r="7" spans="1:6" ht="16.5" x14ac:dyDescent="0.3">
      <c r="A7" s="195" t="s">
        <v>137</v>
      </c>
      <c r="B7" s="195">
        <v>84</v>
      </c>
      <c r="C7" s="195">
        <v>96</v>
      </c>
      <c r="D7" s="195">
        <v>103</v>
      </c>
      <c r="E7" s="196">
        <f t="shared" si="1"/>
        <v>7.2916666666666741</v>
      </c>
      <c r="F7" s="242">
        <f t="shared" si="0"/>
        <v>14.798850574712644</v>
      </c>
    </row>
    <row r="8" spans="1:6" ht="16.5" x14ac:dyDescent="0.3">
      <c r="A8" s="243" t="s">
        <v>138</v>
      </c>
      <c r="B8" s="195">
        <v>58</v>
      </c>
      <c r="C8" s="195">
        <v>58</v>
      </c>
      <c r="D8" s="195">
        <v>55</v>
      </c>
      <c r="E8" s="196">
        <f t="shared" si="1"/>
        <v>-5.1724137931034475</v>
      </c>
      <c r="F8" s="242">
        <f t="shared" si="0"/>
        <v>7.9022988505747129</v>
      </c>
    </row>
    <row r="9" spans="1:6" ht="16.5" x14ac:dyDescent="0.3">
      <c r="A9" s="243" t="s">
        <v>139</v>
      </c>
      <c r="B9" s="244">
        <v>113</v>
      </c>
      <c r="C9" s="244">
        <v>112</v>
      </c>
      <c r="D9" s="244">
        <v>129</v>
      </c>
      <c r="E9" s="245">
        <f t="shared" si="1"/>
        <v>15.17857142857142</v>
      </c>
      <c r="F9" s="242">
        <f t="shared" si="0"/>
        <v>18.53448275862069</v>
      </c>
    </row>
    <row r="10" spans="1:6" ht="15.75" thickBot="1" x14ac:dyDescent="0.3">
      <c r="A10" s="246" t="s">
        <v>86</v>
      </c>
      <c r="B10" s="247">
        <f>SUM(B4:B9)</f>
        <v>668</v>
      </c>
      <c r="C10" s="247">
        <f t="shared" ref="C10:D10" si="2">SUM(C4:C9)</f>
        <v>679</v>
      </c>
      <c r="D10" s="247">
        <f t="shared" si="2"/>
        <v>696</v>
      </c>
      <c r="E10" s="248">
        <f>(D10/C10-1)*100</f>
        <v>2.5036818851251752</v>
      </c>
      <c r="F10" s="249">
        <f>SUM(F4:F9)</f>
        <v>100</v>
      </c>
    </row>
    <row r="11" spans="1:6" x14ac:dyDescent="0.25">
      <c r="A11" s="190" t="s">
        <v>113</v>
      </c>
    </row>
  </sheetData>
  <pageMargins left="0.75" right="0.75" top="1" bottom="1" header="0.5" footer="0.5"/>
  <pageSetup orientation="portrait" r:id="rId1"/>
  <headerFooter alignWithMargins="0"/>
  <ignoredErrors>
    <ignoredError sqref="B10:D10" formulaRange="1"/>
    <ignoredError sqref="E10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1C728-F597-4A17-8AA3-C8A899274E79}">
  <dimension ref="A1:L28"/>
  <sheetViews>
    <sheetView zoomScale="90" zoomScaleNormal="90" workbookViewId="0">
      <selection activeCell="A13" sqref="A13"/>
    </sheetView>
  </sheetViews>
  <sheetFormatPr defaultColWidth="9.28515625" defaultRowHeight="16.5" x14ac:dyDescent="0.3"/>
  <cols>
    <col min="1" max="2" width="9.28515625" style="254"/>
    <col min="3" max="3" width="11.42578125" style="254" customWidth="1"/>
    <col min="4" max="4" width="8.42578125" style="254" customWidth="1"/>
    <col min="5" max="5" width="14.7109375" style="254" customWidth="1"/>
    <col min="6" max="8" width="9.28515625" style="254"/>
    <col min="9" max="9" width="14.7109375" style="254" bestFit="1" customWidth="1"/>
    <col min="10" max="10" width="9.28515625" style="254"/>
    <col min="11" max="11" width="14.28515625" style="254" bestFit="1" customWidth="1"/>
    <col min="12" max="16384" width="9.28515625" style="254"/>
  </cols>
  <sheetData>
    <row r="1" spans="1:12" ht="17.25" thickBot="1" x14ac:dyDescent="0.35">
      <c r="A1" s="250"/>
      <c r="B1" s="251"/>
      <c r="C1" s="252" t="s">
        <v>140</v>
      </c>
      <c r="D1" s="252" t="s">
        <v>141</v>
      </c>
      <c r="E1" s="252" t="s">
        <v>142</v>
      </c>
      <c r="F1" s="252" t="s">
        <v>143</v>
      </c>
      <c r="G1" s="253" t="s">
        <v>144</v>
      </c>
      <c r="H1" s="253" t="s">
        <v>145</v>
      </c>
      <c r="I1" s="252" t="s">
        <v>146</v>
      </c>
      <c r="J1" s="530" t="s">
        <v>128</v>
      </c>
      <c r="K1" s="528"/>
      <c r="L1" s="262"/>
    </row>
    <row r="2" spans="1:12" x14ac:dyDescent="0.3">
      <c r="A2" s="563">
        <v>2022</v>
      </c>
      <c r="B2" s="255" t="s">
        <v>147</v>
      </c>
      <c r="C2" s="256">
        <v>8780</v>
      </c>
      <c r="D2" s="256">
        <v>3233</v>
      </c>
      <c r="E2" s="256">
        <v>292</v>
      </c>
      <c r="F2" s="256">
        <v>52</v>
      </c>
      <c r="G2" s="256">
        <v>659</v>
      </c>
      <c r="H2" s="256">
        <f>C2+E2+F2+G2</f>
        <v>9783</v>
      </c>
      <c r="I2" s="531">
        <v>15662</v>
      </c>
      <c r="J2" s="257">
        <f>SUM(C2:G2)+I2</f>
        <v>28678</v>
      </c>
      <c r="K2" s="529"/>
      <c r="L2" s="262"/>
    </row>
    <row r="3" spans="1:12" x14ac:dyDescent="0.3">
      <c r="A3" s="564"/>
      <c r="B3" s="255" t="s">
        <v>148</v>
      </c>
      <c r="C3" s="256">
        <v>8795</v>
      </c>
      <c r="D3" s="256">
        <v>3224</v>
      </c>
      <c r="E3" s="256">
        <v>290</v>
      </c>
      <c r="F3" s="256">
        <v>51</v>
      </c>
      <c r="G3" s="256">
        <v>635</v>
      </c>
      <c r="H3" s="256">
        <f t="shared" ref="H3:H7" si="0">C3+E3+F3+G3</f>
        <v>9771</v>
      </c>
      <c r="I3" s="531">
        <v>15854</v>
      </c>
      <c r="J3" s="257">
        <f t="shared" ref="J3:J10" si="1">SUM(C3:G3)+I3</f>
        <v>28849</v>
      </c>
      <c r="K3" s="529"/>
      <c r="L3" s="262"/>
    </row>
    <row r="4" spans="1:12" x14ac:dyDescent="0.3">
      <c r="A4" s="564">
        <v>2023</v>
      </c>
      <c r="B4" s="255" t="s">
        <v>149</v>
      </c>
      <c r="C4" s="256">
        <v>8769</v>
      </c>
      <c r="D4" s="256">
        <v>3215</v>
      </c>
      <c r="E4" s="256">
        <v>287</v>
      </c>
      <c r="F4" s="256">
        <v>52</v>
      </c>
      <c r="G4" s="256">
        <v>640</v>
      </c>
      <c r="H4" s="256">
        <f t="shared" si="0"/>
        <v>9748</v>
      </c>
      <c r="I4" s="531">
        <v>16129</v>
      </c>
      <c r="J4" s="257">
        <f t="shared" si="1"/>
        <v>29092</v>
      </c>
      <c r="K4" s="529"/>
      <c r="L4" s="262"/>
    </row>
    <row r="5" spans="1:12" x14ac:dyDescent="0.3">
      <c r="A5" s="564"/>
      <c r="B5" s="255" t="s">
        <v>150</v>
      </c>
      <c r="C5" s="256">
        <v>8804</v>
      </c>
      <c r="D5" s="256">
        <v>3215</v>
      </c>
      <c r="E5" s="256">
        <v>287</v>
      </c>
      <c r="F5" s="256">
        <v>52</v>
      </c>
      <c r="G5" s="256">
        <v>637</v>
      </c>
      <c r="H5" s="256">
        <f t="shared" si="0"/>
        <v>9780</v>
      </c>
      <c r="I5" s="531">
        <v>16391</v>
      </c>
      <c r="J5" s="257">
        <f t="shared" si="1"/>
        <v>29386</v>
      </c>
      <c r="K5" s="529"/>
      <c r="L5" s="262"/>
    </row>
    <row r="6" spans="1:12" x14ac:dyDescent="0.3">
      <c r="A6" s="564"/>
      <c r="B6" s="255" t="s">
        <v>147</v>
      </c>
      <c r="C6" s="256">
        <v>8833</v>
      </c>
      <c r="D6" s="256">
        <v>3208</v>
      </c>
      <c r="E6" s="256">
        <v>283</v>
      </c>
      <c r="F6" s="256">
        <v>52</v>
      </c>
      <c r="G6" s="256">
        <v>632</v>
      </c>
      <c r="H6" s="256">
        <f t="shared" si="0"/>
        <v>9800</v>
      </c>
      <c r="I6" s="531">
        <v>16530</v>
      </c>
      <c r="J6" s="257">
        <f t="shared" si="1"/>
        <v>29538</v>
      </c>
      <c r="K6" s="529"/>
      <c r="L6" s="262"/>
    </row>
    <row r="7" spans="1:12" x14ac:dyDescent="0.3">
      <c r="A7" s="564"/>
      <c r="B7" s="255" t="s">
        <v>148</v>
      </c>
      <c r="C7" s="256">
        <v>8681</v>
      </c>
      <c r="D7" s="256">
        <v>3175</v>
      </c>
      <c r="E7" s="256">
        <v>269</v>
      </c>
      <c r="F7" s="256">
        <v>50</v>
      </c>
      <c r="G7" s="256">
        <v>627</v>
      </c>
      <c r="H7" s="256">
        <f t="shared" si="0"/>
        <v>9627</v>
      </c>
      <c r="I7" s="531">
        <v>16551</v>
      </c>
      <c r="J7" s="257">
        <f t="shared" si="1"/>
        <v>29353</v>
      </c>
      <c r="K7" s="529"/>
      <c r="L7" s="262"/>
    </row>
    <row r="8" spans="1:12" x14ac:dyDescent="0.3">
      <c r="A8" s="564">
        <v>2024</v>
      </c>
      <c r="B8" s="255" t="s">
        <v>149</v>
      </c>
      <c r="C8" s="256">
        <v>8685</v>
      </c>
      <c r="D8" s="256">
        <v>3171</v>
      </c>
      <c r="E8" s="256">
        <v>266</v>
      </c>
      <c r="F8" s="256">
        <v>48</v>
      </c>
      <c r="G8" s="256">
        <v>635</v>
      </c>
      <c r="H8" s="256">
        <f>C8+E8+F8+G8</f>
        <v>9634</v>
      </c>
      <c r="I8" s="531">
        <v>16787</v>
      </c>
      <c r="J8" s="257">
        <f t="shared" si="1"/>
        <v>29592</v>
      </c>
      <c r="K8" s="529"/>
      <c r="L8" s="262"/>
    </row>
    <row r="9" spans="1:12" x14ac:dyDescent="0.3">
      <c r="A9" s="564"/>
      <c r="B9" s="255" t="s">
        <v>150</v>
      </c>
      <c r="C9" s="256">
        <v>8769</v>
      </c>
      <c r="D9" s="256">
        <v>3182</v>
      </c>
      <c r="E9" s="256">
        <v>267</v>
      </c>
      <c r="F9" s="256">
        <v>48</v>
      </c>
      <c r="G9" s="256">
        <v>627</v>
      </c>
      <c r="H9" s="256">
        <f t="shared" ref="H9:H10" si="2">C9+E9+F9+G9</f>
        <v>9711</v>
      </c>
      <c r="I9" s="531">
        <v>17020</v>
      </c>
      <c r="J9" s="257">
        <f t="shared" si="1"/>
        <v>29913</v>
      </c>
      <c r="K9" s="529"/>
      <c r="L9" s="262"/>
    </row>
    <row r="10" spans="1:12" ht="17.25" thickBot="1" x14ac:dyDescent="0.35">
      <c r="A10" s="565"/>
      <c r="B10" s="258" t="s">
        <v>147</v>
      </c>
      <c r="C10" s="259">
        <v>8843</v>
      </c>
      <c r="D10" s="259">
        <v>3192</v>
      </c>
      <c r="E10" s="259">
        <v>259</v>
      </c>
      <c r="F10" s="259">
        <v>48</v>
      </c>
      <c r="G10" s="260">
        <v>621</v>
      </c>
      <c r="H10" s="259">
        <f t="shared" si="2"/>
        <v>9771</v>
      </c>
      <c r="I10" s="532">
        <v>17104</v>
      </c>
      <c r="J10" s="257">
        <f t="shared" si="1"/>
        <v>30067</v>
      </c>
      <c r="K10" s="529"/>
      <c r="L10" s="262"/>
    </row>
    <row r="11" spans="1:12" x14ac:dyDescent="0.3">
      <c r="J11" s="261"/>
      <c r="K11" s="527"/>
      <c r="L11" s="262"/>
    </row>
    <row r="12" spans="1:12" x14ac:dyDescent="0.3">
      <c r="J12" s="262"/>
      <c r="K12" s="527"/>
      <c r="L12" s="262"/>
    </row>
    <row r="13" spans="1:12" x14ac:dyDescent="0.3">
      <c r="A13" s="221" t="s">
        <v>357</v>
      </c>
      <c r="J13" s="262"/>
      <c r="K13" s="262"/>
      <c r="L13" s="262"/>
    </row>
    <row r="14" spans="1:12" x14ac:dyDescent="0.3">
      <c r="J14" s="262"/>
      <c r="K14" s="262"/>
      <c r="L14" s="262"/>
    </row>
    <row r="15" spans="1:12" x14ac:dyDescent="0.3">
      <c r="J15" s="262"/>
      <c r="K15" s="262"/>
      <c r="L15" s="262"/>
    </row>
    <row r="16" spans="1:12" x14ac:dyDescent="0.3">
      <c r="J16" s="262"/>
      <c r="K16" s="262"/>
      <c r="L16" s="262"/>
    </row>
    <row r="17" spans="1:12" x14ac:dyDescent="0.3">
      <c r="J17" s="262"/>
      <c r="K17" s="262"/>
      <c r="L17" s="262"/>
    </row>
    <row r="18" spans="1:12" x14ac:dyDescent="0.3">
      <c r="J18" s="262"/>
      <c r="K18" s="262"/>
      <c r="L18" s="262"/>
    </row>
    <row r="19" spans="1:12" x14ac:dyDescent="0.3">
      <c r="J19" s="262"/>
      <c r="K19" s="262"/>
      <c r="L19" s="262"/>
    </row>
    <row r="20" spans="1:12" x14ac:dyDescent="0.3">
      <c r="J20" s="262"/>
      <c r="K20" s="262"/>
      <c r="L20" s="262"/>
    </row>
    <row r="22" spans="1:12" x14ac:dyDescent="0.3">
      <c r="C22" s="263"/>
      <c r="D22" s="263"/>
      <c r="E22" s="263"/>
      <c r="F22" s="263"/>
      <c r="G22" s="263"/>
      <c r="H22" s="263"/>
      <c r="I22" s="263"/>
      <c r="J22" s="264"/>
      <c r="K22" s="264"/>
    </row>
    <row r="23" spans="1:12" x14ac:dyDescent="0.3">
      <c r="C23" s="265"/>
      <c r="D23" s="265"/>
      <c r="E23" s="265"/>
      <c r="F23" s="265"/>
      <c r="G23" s="265"/>
      <c r="H23" s="265"/>
      <c r="I23" s="265"/>
      <c r="J23" s="266"/>
      <c r="K23" s="266"/>
    </row>
    <row r="24" spans="1:12" x14ac:dyDescent="0.3">
      <c r="C24" s="265"/>
      <c r="D24" s="265"/>
      <c r="E24" s="265"/>
      <c r="F24" s="265"/>
      <c r="G24" s="265"/>
      <c r="H24" s="265"/>
      <c r="I24" s="265"/>
      <c r="J24" s="266"/>
      <c r="K24" s="266"/>
    </row>
    <row r="25" spans="1:12" x14ac:dyDescent="0.3">
      <c r="J25" s="267"/>
    </row>
    <row r="28" spans="1:12" x14ac:dyDescent="0.3">
      <c r="A28" s="254" t="s">
        <v>113</v>
      </c>
    </row>
  </sheetData>
  <mergeCells count="3">
    <mergeCell ref="A2:A3"/>
    <mergeCell ref="A4:A7"/>
    <mergeCell ref="A8:A10"/>
  </mergeCells>
  <pageMargins left="0.75" right="0.75" top="1" bottom="1" header="0.5" footer="0.5"/>
  <pageSetup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12730-C1A6-46D0-8DA7-5CA626F2F382}">
  <dimension ref="A1:I15"/>
  <sheetViews>
    <sheetView workbookViewId="0">
      <selection activeCell="F9" sqref="F9"/>
    </sheetView>
  </sheetViews>
  <sheetFormatPr defaultRowHeight="12.75" x14ac:dyDescent="0.2"/>
  <cols>
    <col min="1" max="1" width="26.140625" style="93" customWidth="1"/>
    <col min="2" max="2" width="7.140625" style="93" customWidth="1"/>
    <col min="3" max="3" width="7.5703125" style="93" bestFit="1" customWidth="1"/>
    <col min="4" max="4" width="11" style="93" bestFit="1" customWidth="1"/>
    <col min="5" max="5" width="15.42578125" style="93" bestFit="1" customWidth="1"/>
    <col min="6" max="6" width="18.28515625" style="93" bestFit="1" customWidth="1"/>
    <col min="7" max="7" width="9.140625" style="93"/>
    <col min="8" max="8" width="15.5703125" style="93" bestFit="1" customWidth="1"/>
    <col min="9" max="16384" width="9.140625" style="93"/>
  </cols>
  <sheetData>
    <row r="1" spans="1:9" ht="15" x14ac:dyDescent="0.25">
      <c r="A1" s="391" t="s">
        <v>151</v>
      </c>
    </row>
    <row r="2" spans="1:9" ht="29.25" customHeight="1" thickBot="1" x14ac:dyDescent="0.3">
      <c r="A2" s="268" t="s">
        <v>152</v>
      </c>
      <c r="B2" s="268">
        <v>2023</v>
      </c>
      <c r="C2" s="268">
        <v>2024</v>
      </c>
      <c r="D2" s="269" t="s">
        <v>3</v>
      </c>
    </row>
    <row r="3" spans="1:9" ht="16.5" x14ac:dyDescent="0.3">
      <c r="A3" s="241" t="s">
        <v>153</v>
      </c>
      <c r="B3" s="270">
        <v>116</v>
      </c>
      <c r="C3" s="270">
        <v>115</v>
      </c>
      <c r="D3" s="196">
        <f>(C3/B3-1)*100</f>
        <v>-0.86206896551723755</v>
      </c>
      <c r="E3" s="271"/>
      <c r="F3" s="272"/>
    </row>
    <row r="4" spans="1:9" ht="16.5" x14ac:dyDescent="0.3">
      <c r="A4" s="195" t="s">
        <v>154</v>
      </c>
      <c r="B4" s="270">
        <v>2372</v>
      </c>
      <c r="C4" s="270">
        <v>2406</v>
      </c>
      <c r="D4" s="196">
        <f t="shared" ref="D4:D8" si="0">(C4/B4-1)*100</f>
        <v>1.4333895446880351</v>
      </c>
      <c r="E4" s="271"/>
      <c r="F4" s="272"/>
    </row>
    <row r="5" spans="1:9" ht="33" x14ac:dyDescent="0.3">
      <c r="A5" s="273" t="s">
        <v>155</v>
      </c>
      <c r="B5" s="274">
        <v>249</v>
      </c>
      <c r="C5" s="274">
        <v>213</v>
      </c>
      <c r="D5" s="275">
        <f t="shared" si="0"/>
        <v>-14.457831325301207</v>
      </c>
      <c r="E5" s="271"/>
      <c r="F5" s="272"/>
      <c r="I5" s="93" t="s">
        <v>156</v>
      </c>
    </row>
    <row r="6" spans="1:9" ht="16.5" x14ac:dyDescent="0.3">
      <c r="A6" s="195" t="s">
        <v>157</v>
      </c>
      <c r="B6" s="270">
        <v>3</v>
      </c>
      <c r="C6" s="270">
        <v>3</v>
      </c>
      <c r="D6" s="196">
        <f t="shared" si="0"/>
        <v>0</v>
      </c>
      <c r="E6" s="271"/>
      <c r="F6" s="272"/>
    </row>
    <row r="7" spans="1:9" ht="16.5" x14ac:dyDescent="0.3">
      <c r="A7" s="195" t="s">
        <v>158</v>
      </c>
      <c r="B7" s="270">
        <v>0</v>
      </c>
      <c r="C7" s="270">
        <v>0</v>
      </c>
      <c r="D7" s="533" t="s">
        <v>343</v>
      </c>
      <c r="E7" s="271"/>
      <c r="F7" s="272"/>
    </row>
    <row r="8" spans="1:9" ht="16.5" x14ac:dyDescent="0.3">
      <c r="A8" s="195" t="s">
        <v>159</v>
      </c>
      <c r="B8" s="270">
        <v>36</v>
      </c>
      <c r="C8" s="270">
        <v>32</v>
      </c>
      <c r="D8" s="196">
        <f t="shared" si="0"/>
        <v>-11.111111111111116</v>
      </c>
      <c r="E8" s="271"/>
      <c r="F8" s="272"/>
    </row>
    <row r="9" spans="1:9" ht="17.25" thickBot="1" x14ac:dyDescent="0.35">
      <c r="A9" s="200" t="s">
        <v>160</v>
      </c>
      <c r="B9" s="276">
        <v>0</v>
      </c>
      <c r="C9" s="276">
        <v>0</v>
      </c>
      <c r="D9" s="534" t="s">
        <v>343</v>
      </c>
      <c r="E9" s="271"/>
      <c r="F9" s="272"/>
    </row>
    <row r="10" spans="1:9" ht="15.75" thickBot="1" x14ac:dyDescent="0.3">
      <c r="A10" s="277" t="s">
        <v>86</v>
      </c>
      <c r="B10" s="278">
        <f>SUM(B3:B9)</f>
        <v>2776</v>
      </c>
      <c r="C10" s="278">
        <f>SUM(C3:C9)</f>
        <v>2769</v>
      </c>
      <c r="D10" s="248">
        <f>(C10/B10-1)*100</f>
        <v>-0.25216138328529869</v>
      </c>
      <c r="E10" s="279"/>
      <c r="F10" s="280"/>
    </row>
    <row r="11" spans="1:9" ht="15.75" thickBot="1" x14ac:dyDescent="0.3">
      <c r="A11" s="281" t="s">
        <v>161</v>
      </c>
      <c r="E11" s="271"/>
      <c r="F11" s="272"/>
    </row>
    <row r="12" spans="1:9" ht="15" x14ac:dyDescent="0.25">
      <c r="E12" s="271"/>
      <c r="F12" s="272"/>
    </row>
    <row r="13" spans="1:9" x14ac:dyDescent="0.2">
      <c r="B13" s="282"/>
      <c r="C13" s="282"/>
      <c r="D13" s="282"/>
      <c r="E13" s="282"/>
    </row>
    <row r="14" spans="1:9" x14ac:dyDescent="0.2">
      <c r="B14" s="283"/>
      <c r="C14" s="283"/>
      <c r="D14" s="283"/>
      <c r="E14" s="283"/>
    </row>
    <row r="15" spans="1:9" x14ac:dyDescent="0.2">
      <c r="B15" s="283"/>
      <c r="C15" s="283"/>
      <c r="D15" s="283"/>
      <c r="E15" s="283"/>
    </row>
  </sheetData>
  <pageMargins left="0.75" right="0.75" top="1" bottom="1" header="0.5" footer="0.5"/>
  <pageSetup orientation="portrait" r:id="rId1"/>
  <headerFooter alignWithMargins="0"/>
  <ignoredErrors>
    <ignoredError sqref="B10:C10" formulaRang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50B56-461C-4D86-9D40-EECCF3EEE433}">
  <dimension ref="A1:H19"/>
  <sheetViews>
    <sheetView workbookViewId="0">
      <selection activeCell="E14" sqref="E14"/>
    </sheetView>
  </sheetViews>
  <sheetFormatPr defaultRowHeight="12.75" x14ac:dyDescent="0.2"/>
  <cols>
    <col min="1" max="1" width="26.140625" style="93" customWidth="1"/>
    <col min="2" max="2" width="7.140625" style="93" customWidth="1"/>
    <col min="3" max="3" width="7.5703125" style="93" bestFit="1" customWidth="1"/>
    <col min="4" max="4" width="8.85546875" style="93" customWidth="1"/>
    <col min="5" max="5" width="15.42578125" style="93" bestFit="1" customWidth="1"/>
    <col min="6" max="6" width="18.28515625" style="93" bestFit="1" customWidth="1"/>
    <col min="7" max="7" width="9.140625" style="93"/>
    <col min="8" max="8" width="15.5703125" style="93" bestFit="1" customWidth="1"/>
    <col min="9" max="16384" width="9.140625" style="93"/>
  </cols>
  <sheetData>
    <row r="1" spans="1:8" ht="15" x14ac:dyDescent="0.25">
      <c r="A1" s="392" t="s">
        <v>162</v>
      </c>
      <c r="E1" s="271"/>
      <c r="F1" s="272"/>
    </row>
    <row r="2" spans="1:8" ht="30.75" thickBot="1" x14ac:dyDescent="0.3">
      <c r="A2" s="268" t="s">
        <v>163</v>
      </c>
      <c r="B2" s="268">
        <v>2023</v>
      </c>
      <c r="C2" s="268">
        <v>2024</v>
      </c>
      <c r="D2" s="269" t="s">
        <v>3</v>
      </c>
      <c r="E2" s="271"/>
      <c r="F2" s="272"/>
    </row>
    <row r="3" spans="1:8" ht="16.5" x14ac:dyDescent="0.3">
      <c r="A3" s="241" t="s">
        <v>153</v>
      </c>
      <c r="B3" s="284">
        <v>19.315538547999999</v>
      </c>
      <c r="C3" s="284">
        <v>8.7906340279999995</v>
      </c>
      <c r="D3" s="196">
        <f>(C3/B3-1)*100</f>
        <v>-54.489314361311379</v>
      </c>
      <c r="E3" s="285"/>
      <c r="F3" s="272"/>
    </row>
    <row r="4" spans="1:8" ht="16.5" x14ac:dyDescent="0.3">
      <c r="A4" s="195" t="s">
        <v>154</v>
      </c>
      <c r="B4" s="284">
        <v>698.49515933299995</v>
      </c>
      <c r="C4" s="284">
        <v>743.73367023599997</v>
      </c>
      <c r="D4" s="196">
        <f t="shared" ref="D4:D6" si="0">(C4/B4-1)*100</f>
        <v>6.4765675607829198</v>
      </c>
      <c r="E4" s="285"/>
      <c r="F4" s="272"/>
      <c r="H4" s="286"/>
    </row>
    <row r="5" spans="1:8" ht="35.25" customHeight="1" x14ac:dyDescent="0.3">
      <c r="A5" s="273" t="s">
        <v>155</v>
      </c>
      <c r="B5" s="287">
        <v>149.16673189299999</v>
      </c>
      <c r="C5" s="287">
        <v>113.75370302</v>
      </c>
      <c r="D5" s="275">
        <f t="shared" si="0"/>
        <v>-23.740567634345165</v>
      </c>
      <c r="E5" s="285"/>
      <c r="F5" s="272"/>
    </row>
    <row r="6" spans="1:8" ht="16.5" x14ac:dyDescent="0.3">
      <c r="A6" s="195" t="s">
        <v>157</v>
      </c>
      <c r="B6" s="284">
        <v>0.47793521900000002</v>
      </c>
      <c r="C6" s="284">
        <v>0.44785255200000001</v>
      </c>
      <c r="D6" s="196">
        <f t="shared" si="0"/>
        <v>-6.2942980144763077</v>
      </c>
      <c r="E6" s="285"/>
      <c r="F6" s="272"/>
    </row>
    <row r="7" spans="1:8" ht="16.5" x14ac:dyDescent="0.3">
      <c r="A7" s="195" t="s">
        <v>158</v>
      </c>
      <c r="B7" s="242">
        <v>0</v>
      </c>
      <c r="C7" s="242">
        <v>0</v>
      </c>
      <c r="D7" s="533" t="s">
        <v>343</v>
      </c>
      <c r="E7" s="285"/>
      <c r="F7" s="272"/>
    </row>
    <row r="8" spans="1:8" ht="16.5" x14ac:dyDescent="0.3">
      <c r="A8" s="195" t="s">
        <v>159</v>
      </c>
      <c r="B8" s="242">
        <v>4.5881341000000004</v>
      </c>
      <c r="C8" s="242">
        <v>3.63</v>
      </c>
      <c r="D8" s="533">
        <f>(C8/B8-1)*100</f>
        <v>-20.882870446179869</v>
      </c>
      <c r="E8" s="285"/>
      <c r="F8" s="272"/>
    </row>
    <row r="9" spans="1:8" ht="17.25" thickBot="1" x14ac:dyDescent="0.35">
      <c r="A9" s="200" t="s">
        <v>160</v>
      </c>
      <c r="B9" s="288">
        <v>0</v>
      </c>
      <c r="C9" s="288">
        <v>0</v>
      </c>
      <c r="D9" s="533" t="s">
        <v>343</v>
      </c>
      <c r="E9" s="285"/>
      <c r="F9" s="272"/>
    </row>
    <row r="10" spans="1:8" ht="17.25" thickBot="1" x14ac:dyDescent="0.35">
      <c r="A10" s="289" t="s">
        <v>86</v>
      </c>
      <c r="B10" s="290">
        <f t="shared" ref="B10:C10" si="1">SUM(B3:B9)</f>
        <v>872.04349909299992</v>
      </c>
      <c r="C10" s="290">
        <f t="shared" si="1"/>
        <v>870.35585983599992</v>
      </c>
      <c r="D10" s="291">
        <f>(C10/B10-1)*100</f>
        <v>-0.19352695808813047</v>
      </c>
      <c r="E10" s="292"/>
      <c r="F10" s="280"/>
    </row>
    <row r="11" spans="1:8" s="294" customFormat="1" ht="14.25" thickBot="1" x14ac:dyDescent="0.3">
      <c r="A11" s="293" t="s">
        <v>161</v>
      </c>
    </row>
    <row r="14" spans="1:8" x14ac:dyDescent="0.2">
      <c r="B14" s="283"/>
      <c r="C14" s="283"/>
      <c r="D14" s="283"/>
      <c r="E14" s="283"/>
    </row>
    <row r="15" spans="1:8" x14ac:dyDescent="0.2">
      <c r="B15" s="283"/>
      <c r="C15" s="283"/>
      <c r="D15" s="283"/>
      <c r="E15" s="283"/>
    </row>
    <row r="16" spans="1:8" x14ac:dyDescent="0.2">
      <c r="B16" s="283"/>
      <c r="C16" s="283"/>
      <c r="D16" s="283"/>
      <c r="E16" s="283"/>
    </row>
    <row r="17" spans="2:5" x14ac:dyDescent="0.2">
      <c r="B17" s="282"/>
      <c r="C17" s="282"/>
      <c r="D17" s="282"/>
      <c r="E17" s="282"/>
    </row>
    <row r="18" spans="2:5" x14ac:dyDescent="0.2">
      <c r="B18" s="283"/>
      <c r="C18" s="283"/>
      <c r="D18" s="283"/>
      <c r="E18" s="283"/>
    </row>
    <row r="19" spans="2:5" x14ac:dyDescent="0.2">
      <c r="B19" s="283"/>
      <c r="C19" s="283"/>
      <c r="D19" s="283"/>
      <c r="E19" s="283"/>
    </row>
  </sheetData>
  <pageMargins left="0.75" right="0.75" top="1" bottom="1" header="0.5" footer="0.5"/>
  <pageSetup orientation="portrait" r:id="rId1"/>
  <headerFooter alignWithMargins="0"/>
  <ignoredErrors>
    <ignoredError sqref="B10:C10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A98B5-D513-4DE4-97E5-E4E734359842}">
  <dimension ref="A1:F10"/>
  <sheetViews>
    <sheetView zoomScaleNormal="100" workbookViewId="0">
      <selection activeCell="H9" sqref="H9"/>
    </sheetView>
  </sheetViews>
  <sheetFormatPr defaultRowHeight="12.75" x14ac:dyDescent="0.2"/>
  <cols>
    <col min="1" max="1" width="16" style="93" customWidth="1"/>
    <col min="2" max="16384" width="9.140625" style="93"/>
  </cols>
  <sheetData>
    <row r="1" spans="1:6" ht="15" x14ac:dyDescent="0.2">
      <c r="A1" s="96" t="s">
        <v>164</v>
      </c>
    </row>
    <row r="2" spans="1:6" ht="31.5" thickBot="1" x14ac:dyDescent="0.35">
      <c r="A2" s="295"/>
      <c r="B2" s="268">
        <v>2022</v>
      </c>
      <c r="C2" s="268">
        <v>2023</v>
      </c>
      <c r="D2" s="268">
        <v>2024</v>
      </c>
      <c r="E2" s="269" t="s">
        <v>3</v>
      </c>
    </row>
    <row r="3" spans="1:6" ht="15" x14ac:dyDescent="0.25">
      <c r="A3" s="192" t="s">
        <v>86</v>
      </c>
      <c r="B3" s="296">
        <f t="shared" ref="B3:D3" si="0">SUM(B4:B9)</f>
        <v>9826</v>
      </c>
      <c r="C3" s="296">
        <f t="shared" si="0"/>
        <v>7538</v>
      </c>
      <c r="D3" s="296">
        <f t="shared" si="0"/>
        <v>9025</v>
      </c>
      <c r="E3" s="297">
        <f>D3/C3*100-100</f>
        <v>19.726717962324216</v>
      </c>
      <c r="F3" s="271"/>
    </row>
    <row r="4" spans="1:6" ht="16.5" x14ac:dyDescent="0.3">
      <c r="A4" s="195" t="s">
        <v>165</v>
      </c>
      <c r="B4" s="270">
        <v>7543</v>
      </c>
      <c r="C4" s="270">
        <v>5807</v>
      </c>
      <c r="D4" s="270">
        <v>6811</v>
      </c>
      <c r="E4" s="298">
        <f>D4/C4*100-100</f>
        <v>17.289478215946261</v>
      </c>
      <c r="F4" s="271"/>
    </row>
    <row r="5" spans="1:6" ht="16.5" x14ac:dyDescent="0.3">
      <c r="A5" s="195" t="s">
        <v>166</v>
      </c>
      <c r="B5" s="270">
        <v>11</v>
      </c>
      <c r="C5" s="270">
        <v>6</v>
      </c>
      <c r="D5" s="270">
        <v>9</v>
      </c>
      <c r="E5" s="298">
        <f t="shared" ref="E5:E9" si="1">D5/C5*100-100</f>
        <v>50</v>
      </c>
      <c r="F5" s="271"/>
    </row>
    <row r="6" spans="1:6" ht="16.5" x14ac:dyDescent="0.3">
      <c r="A6" s="195" t="s">
        <v>167</v>
      </c>
      <c r="B6" s="270">
        <v>591</v>
      </c>
      <c r="C6" s="270">
        <v>574</v>
      </c>
      <c r="D6" s="270">
        <v>554</v>
      </c>
      <c r="E6" s="298">
        <f t="shared" si="1"/>
        <v>-3.4843205574912872</v>
      </c>
      <c r="F6" s="271"/>
    </row>
    <row r="7" spans="1:6" ht="16.5" x14ac:dyDescent="0.3">
      <c r="A7" s="195" t="s">
        <v>168</v>
      </c>
      <c r="B7" s="270">
        <v>706</v>
      </c>
      <c r="C7" s="270">
        <v>489</v>
      </c>
      <c r="D7" s="270">
        <v>544</v>
      </c>
      <c r="E7" s="298">
        <f t="shared" si="1"/>
        <v>11.247443762781188</v>
      </c>
      <c r="F7" s="271"/>
    </row>
    <row r="8" spans="1:6" ht="16.5" x14ac:dyDescent="0.3">
      <c r="A8" s="195" t="s">
        <v>169</v>
      </c>
      <c r="B8" s="270">
        <v>236</v>
      </c>
      <c r="C8" s="270">
        <v>168</v>
      </c>
      <c r="D8" s="270">
        <v>477</v>
      </c>
      <c r="E8" s="298">
        <f>D8/C8*100-100</f>
        <v>183.92857142857144</v>
      </c>
      <c r="F8" s="271"/>
    </row>
    <row r="9" spans="1:6" ht="17.25" thickBot="1" x14ac:dyDescent="0.35">
      <c r="A9" s="299" t="s">
        <v>170</v>
      </c>
      <c r="B9" s="276">
        <v>739</v>
      </c>
      <c r="C9" s="276">
        <v>494</v>
      </c>
      <c r="D9" s="276">
        <v>630</v>
      </c>
      <c r="E9" s="300">
        <f t="shared" si="1"/>
        <v>27.530364372469634</v>
      </c>
      <c r="F9" s="271"/>
    </row>
    <row r="10" spans="1:6" ht="13.5" x14ac:dyDescent="0.25">
      <c r="A10" s="301" t="s">
        <v>171</v>
      </c>
    </row>
  </sheetData>
  <pageMargins left="0.75" right="0.75" top="1" bottom="1" header="0.5" footer="0.5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73E86-AB55-48E3-84D6-FF00173D5DB9}">
  <dimension ref="A1:H25"/>
  <sheetViews>
    <sheetView workbookViewId="0">
      <selection activeCell="F20" sqref="F20"/>
    </sheetView>
  </sheetViews>
  <sheetFormatPr defaultColWidth="8.85546875" defaultRowHeight="13.5" x14ac:dyDescent="0.25"/>
  <cols>
    <col min="1" max="1" width="12.42578125" style="190" customWidth="1"/>
    <col min="2" max="16384" width="8.85546875" style="190"/>
  </cols>
  <sheetData>
    <row r="1" spans="1:8" ht="15" customHeight="1" x14ac:dyDescent="0.25">
      <c r="A1" s="221" t="s">
        <v>172</v>
      </c>
    </row>
    <row r="2" spans="1:8" ht="31.5" thickBot="1" x14ac:dyDescent="0.35">
      <c r="A2" s="302"/>
      <c r="B2" s="303">
        <v>2022</v>
      </c>
      <c r="C2" s="303">
        <v>2023</v>
      </c>
      <c r="D2" s="303">
        <v>2024</v>
      </c>
      <c r="E2" s="588" t="s">
        <v>3</v>
      </c>
    </row>
    <row r="3" spans="1:8" ht="15" x14ac:dyDescent="0.25">
      <c r="A3" s="304" t="s">
        <v>86</v>
      </c>
      <c r="B3" s="305">
        <f t="shared" ref="B3:C3" si="0">SUM(B4:B7)</f>
        <v>3826</v>
      </c>
      <c r="C3" s="305">
        <f t="shared" si="0"/>
        <v>2743</v>
      </c>
      <c r="D3" s="305">
        <f>SUM(D4:D7)</f>
        <v>2954</v>
      </c>
      <c r="E3" s="306">
        <f>D3/C3*100-100</f>
        <v>7.6923076923076934</v>
      </c>
    </row>
    <row r="4" spans="1:8" ht="16.5" x14ac:dyDescent="0.3">
      <c r="A4" s="307" t="s">
        <v>173</v>
      </c>
      <c r="B4" s="308">
        <v>3690</v>
      </c>
      <c r="C4" s="308">
        <v>2620</v>
      </c>
      <c r="D4" s="308">
        <v>2838</v>
      </c>
      <c r="E4" s="306">
        <f t="shared" ref="E4:E6" si="1">D4/C4*100-100</f>
        <v>8.3206106870229064</v>
      </c>
    </row>
    <row r="5" spans="1:8" ht="16.5" x14ac:dyDescent="0.3">
      <c r="A5" s="307" t="s">
        <v>174</v>
      </c>
      <c r="B5" s="308">
        <v>132</v>
      </c>
      <c r="C5" s="308">
        <v>120</v>
      </c>
      <c r="D5" s="308">
        <v>111</v>
      </c>
      <c r="E5" s="306">
        <f t="shared" si="1"/>
        <v>-7.5</v>
      </c>
    </row>
    <row r="6" spans="1:8" ht="16.5" x14ac:dyDescent="0.3">
      <c r="A6" s="195" t="s">
        <v>175</v>
      </c>
      <c r="B6" s="308">
        <v>0</v>
      </c>
      <c r="C6" s="308">
        <v>0</v>
      </c>
      <c r="D6" s="308">
        <v>2</v>
      </c>
      <c r="E6" s="586" t="s">
        <v>343</v>
      </c>
    </row>
    <row r="7" spans="1:8" ht="17.25" thickBot="1" x14ac:dyDescent="0.35">
      <c r="A7" s="200" t="s">
        <v>176</v>
      </c>
      <c r="B7" s="309">
        <v>4</v>
      </c>
      <c r="C7" s="309">
        <v>3</v>
      </c>
      <c r="D7" s="309">
        <v>3</v>
      </c>
      <c r="E7" s="586">
        <f>D7/C7*100-100</f>
        <v>0</v>
      </c>
    </row>
    <row r="8" spans="1:8" x14ac:dyDescent="0.25">
      <c r="A8" s="310" t="s">
        <v>171</v>
      </c>
      <c r="B8" s="206"/>
      <c r="C8" s="206"/>
      <c r="D8" s="206"/>
      <c r="E8" s="311"/>
    </row>
    <row r="12" spans="1:8" ht="15" x14ac:dyDescent="0.3">
      <c r="C12" s="312"/>
      <c r="D12" s="312"/>
      <c r="H12" s="587"/>
    </row>
    <row r="13" spans="1:8" ht="15" x14ac:dyDescent="0.3">
      <c r="C13" s="312"/>
      <c r="D13" s="312"/>
    </row>
    <row r="14" spans="1:8" ht="15" x14ac:dyDescent="0.3">
      <c r="C14" s="312"/>
      <c r="D14" s="312"/>
    </row>
    <row r="15" spans="1:8" ht="15" x14ac:dyDescent="0.3">
      <c r="C15" s="312"/>
      <c r="D15" s="312"/>
    </row>
    <row r="16" spans="1:8" ht="15" x14ac:dyDescent="0.3">
      <c r="C16" s="312"/>
      <c r="D16" s="312"/>
    </row>
    <row r="17" spans="3:4" ht="15" x14ac:dyDescent="0.3">
      <c r="C17" s="312"/>
      <c r="D17" s="312"/>
    </row>
    <row r="18" spans="3:4" ht="15" x14ac:dyDescent="0.3">
      <c r="C18" s="312"/>
      <c r="D18" s="312"/>
    </row>
    <row r="19" spans="3:4" ht="15" x14ac:dyDescent="0.3">
      <c r="C19" s="312"/>
      <c r="D19" s="312"/>
    </row>
    <row r="20" spans="3:4" ht="15" x14ac:dyDescent="0.3">
      <c r="C20" s="312"/>
      <c r="D20" s="312"/>
    </row>
    <row r="21" spans="3:4" ht="15" x14ac:dyDescent="0.3">
      <c r="C21" s="312"/>
      <c r="D21" s="312"/>
    </row>
    <row r="22" spans="3:4" ht="15" x14ac:dyDescent="0.3">
      <c r="C22" s="312"/>
      <c r="D22" s="312"/>
    </row>
    <row r="23" spans="3:4" ht="15" x14ac:dyDescent="0.3">
      <c r="C23" s="312"/>
      <c r="D23" s="312"/>
    </row>
    <row r="24" spans="3:4" ht="15" x14ac:dyDescent="0.3">
      <c r="C24" s="312"/>
      <c r="D24" s="312"/>
    </row>
    <row r="25" spans="3:4" ht="15" x14ac:dyDescent="0.3">
      <c r="C25" s="312"/>
      <c r="D25" s="312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F080B-30B8-40F3-B42A-B64D8D52C71A}">
  <dimension ref="A1:E10"/>
  <sheetViews>
    <sheetView workbookViewId="0">
      <selection activeCell="B3" sqref="B3:D3"/>
    </sheetView>
  </sheetViews>
  <sheetFormatPr defaultRowHeight="15" x14ac:dyDescent="0.25"/>
  <cols>
    <col min="1" max="1" width="18.5703125" bestFit="1" customWidth="1"/>
  </cols>
  <sheetData>
    <row r="1" spans="1:5" x14ac:dyDescent="0.25">
      <c r="A1" s="146" t="s">
        <v>240</v>
      </c>
    </row>
    <row r="2" spans="1:5" ht="30.75" thickBot="1" x14ac:dyDescent="0.3">
      <c r="A2" s="393"/>
      <c r="B2" s="394">
        <v>44805</v>
      </c>
      <c r="C2" s="394">
        <v>45170</v>
      </c>
      <c r="D2" s="394">
        <v>45536</v>
      </c>
      <c r="E2" s="395" t="s">
        <v>3</v>
      </c>
    </row>
    <row r="3" spans="1:5" ht="16.5" x14ac:dyDescent="0.3">
      <c r="A3" s="396"/>
      <c r="B3" s="566" t="s">
        <v>241</v>
      </c>
      <c r="C3" s="566"/>
      <c r="D3" s="566"/>
      <c r="E3" s="397"/>
    </row>
    <row r="4" spans="1:5" ht="16.5" x14ac:dyDescent="0.3">
      <c r="A4" s="398" t="s">
        <v>117</v>
      </c>
      <c r="B4" s="399">
        <v>147.59700000000001</v>
      </c>
      <c r="C4" s="399">
        <v>270.18700000000001</v>
      </c>
      <c r="D4" s="399">
        <v>275.62299999999999</v>
      </c>
      <c r="E4" s="400">
        <f>(D4/C4-1)*100</f>
        <v>2.0119398786766052</v>
      </c>
    </row>
    <row r="5" spans="1:5" ht="16.5" x14ac:dyDescent="0.3">
      <c r="A5" s="398" t="s">
        <v>115</v>
      </c>
      <c r="B5" s="399">
        <v>10.787000000000001</v>
      </c>
      <c r="C5" s="399">
        <v>14.065999999999999</v>
      </c>
      <c r="D5" s="399">
        <v>14.867999999999999</v>
      </c>
      <c r="E5" s="400">
        <f t="shared" ref="E5:E8" si="0">(D5/C5-1)*100</f>
        <v>5.7016920233186275</v>
      </c>
    </row>
    <row r="6" spans="1:5" ht="16.5" x14ac:dyDescent="0.3">
      <c r="A6" s="398" t="s">
        <v>242</v>
      </c>
      <c r="B6" s="399">
        <v>10.990000000000002</v>
      </c>
      <c r="C6" s="399">
        <v>20.541999999999998</v>
      </c>
      <c r="D6" s="399">
        <v>21.066000000000003</v>
      </c>
      <c r="E6" s="400">
        <f t="shared" si="0"/>
        <v>2.5508713854542231</v>
      </c>
    </row>
    <row r="7" spans="1:5" ht="16.5" x14ac:dyDescent="0.3">
      <c r="A7" s="398" t="s">
        <v>243</v>
      </c>
      <c r="B7" s="399">
        <v>11.25</v>
      </c>
      <c r="C7" s="399">
        <v>18.242999999999999</v>
      </c>
      <c r="D7" s="399">
        <v>18.957000000000001</v>
      </c>
      <c r="E7" s="400">
        <f t="shared" si="0"/>
        <v>3.9138299621772843</v>
      </c>
    </row>
    <row r="8" spans="1:5" ht="16.5" x14ac:dyDescent="0.3">
      <c r="A8" s="401" t="s">
        <v>86</v>
      </c>
      <c r="B8" s="402">
        <f>SUM(B4:B7)</f>
        <v>180.62400000000002</v>
      </c>
      <c r="C8" s="402">
        <f t="shared" ref="C8:D8" si="1">SUM(C4:C7)</f>
        <v>323.03799999999995</v>
      </c>
      <c r="D8" s="402">
        <f t="shared" si="1"/>
        <v>330.51400000000001</v>
      </c>
      <c r="E8" s="400">
        <f t="shared" si="0"/>
        <v>2.3142788154954186</v>
      </c>
    </row>
    <row r="9" spans="1:5" ht="17.25" thickBot="1" x14ac:dyDescent="0.35">
      <c r="A9" s="403" t="s">
        <v>244</v>
      </c>
      <c r="B9" s="404">
        <f>(B4/B8)*100</f>
        <v>81.715054477810256</v>
      </c>
      <c r="C9" s="404">
        <f t="shared" ref="C9" si="2">(C4/C8)*100</f>
        <v>83.639386078418028</v>
      </c>
      <c r="D9" s="404">
        <f>(D4/D8)*100</f>
        <v>83.392231493976041</v>
      </c>
      <c r="E9" s="404"/>
    </row>
    <row r="10" spans="1:5" x14ac:dyDescent="0.25">
      <c r="A10" t="s">
        <v>358</v>
      </c>
    </row>
  </sheetData>
  <mergeCells count="1">
    <mergeCell ref="B3:D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7D2E6-5019-4368-BFA5-6CBC4110FF0D}">
  <dimension ref="B1:Q21"/>
  <sheetViews>
    <sheetView zoomScaleNormal="100" workbookViewId="0">
      <selection activeCell="D21" sqref="D21"/>
    </sheetView>
  </sheetViews>
  <sheetFormatPr defaultColWidth="11.42578125" defaultRowHeight="15.75" x14ac:dyDescent="0.25"/>
  <cols>
    <col min="1" max="1" width="1.7109375" style="105" customWidth="1"/>
    <col min="2" max="2" width="26.42578125" style="105" customWidth="1"/>
    <col min="3" max="5" width="6.28515625" style="105" bestFit="1" customWidth="1"/>
    <col min="6" max="6" width="11" style="105" bestFit="1" customWidth="1"/>
    <col min="7" max="7" width="22.5703125" style="105" customWidth="1"/>
    <col min="8" max="8" width="5.85546875" style="105" customWidth="1"/>
    <col min="9" max="10" width="6.5703125" style="105" customWidth="1"/>
    <col min="11" max="11" width="10.28515625" style="105" customWidth="1"/>
    <col min="12" max="16384" width="11.42578125" style="105"/>
  </cols>
  <sheetData>
    <row r="1" spans="2:17" x14ac:dyDescent="0.25">
      <c r="B1" s="144" t="s">
        <v>83</v>
      </c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</row>
    <row r="2" spans="2:17" ht="16.5" x14ac:dyDescent="0.3">
      <c r="B2" s="108"/>
      <c r="C2" s="108"/>
      <c r="D2" s="108"/>
      <c r="E2" s="108"/>
      <c r="F2" s="109" t="s">
        <v>79</v>
      </c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</row>
    <row r="3" spans="2:17" ht="17.25" thickBot="1" x14ac:dyDescent="0.35">
      <c r="B3" s="110"/>
      <c r="C3" s="110">
        <v>2021</v>
      </c>
      <c r="D3" s="110">
        <v>2022</v>
      </c>
      <c r="E3" s="110">
        <v>2023</v>
      </c>
      <c r="F3" s="111">
        <v>2024</v>
      </c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</row>
    <row r="4" spans="2:17" ht="16.5" x14ac:dyDescent="0.3">
      <c r="B4" s="112"/>
      <c r="C4" s="122" t="s">
        <v>80</v>
      </c>
      <c r="D4" s="122"/>
      <c r="E4" s="122"/>
      <c r="F4" s="122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</row>
    <row r="5" spans="2:17" ht="16.5" x14ac:dyDescent="0.3">
      <c r="B5" s="112" t="s">
        <v>81</v>
      </c>
      <c r="C5" s="113">
        <v>4.9049295421011996</v>
      </c>
      <c r="D5" s="113">
        <v>5.8</v>
      </c>
      <c r="E5" s="113">
        <v>5.8</v>
      </c>
      <c r="F5" s="114">
        <v>3.1</v>
      </c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</row>
    <row r="6" spans="2:17" ht="16.5" x14ac:dyDescent="0.3">
      <c r="B6" s="112" t="s">
        <v>62</v>
      </c>
      <c r="C6" s="113">
        <v>3.3</v>
      </c>
      <c r="D6" s="113">
        <v>9.5</v>
      </c>
      <c r="E6" s="113">
        <v>3.8</v>
      </c>
      <c r="F6" s="114">
        <v>2.6</v>
      </c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</row>
    <row r="7" spans="2:17" ht="17.25" thickBot="1" x14ac:dyDescent="0.35">
      <c r="B7" s="110" t="s">
        <v>82</v>
      </c>
      <c r="C7" s="110">
        <v>5.7</v>
      </c>
      <c r="D7" s="115">
        <v>2.1</v>
      </c>
      <c r="E7" s="110">
        <v>3.3</v>
      </c>
      <c r="F7" s="116">
        <v>2.4</v>
      </c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</row>
    <row r="8" spans="2:17" ht="16.5" x14ac:dyDescent="0.25">
      <c r="B8" s="123" t="s">
        <v>59</v>
      </c>
      <c r="C8" s="117"/>
      <c r="D8" s="120"/>
      <c r="E8" s="117"/>
      <c r="F8" s="118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</row>
    <row r="9" spans="2:17" x14ac:dyDescent="0.25">
      <c r="B9" s="117"/>
      <c r="C9" s="117"/>
      <c r="D9" s="120"/>
      <c r="E9" s="117"/>
      <c r="F9" s="118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</row>
    <row r="10" spans="2:17" x14ac:dyDescent="0.25">
      <c r="B10" s="117"/>
      <c r="C10" s="117"/>
      <c r="D10" s="120"/>
      <c r="E10" s="117"/>
      <c r="F10" s="118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</row>
    <row r="11" spans="2:17" x14ac:dyDescent="0.25">
      <c r="B11" s="117"/>
      <c r="C11" s="117"/>
      <c r="D11" s="120"/>
      <c r="E11" s="117"/>
      <c r="F11" s="118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</row>
    <row r="12" spans="2:17" x14ac:dyDescent="0.25">
      <c r="B12" s="117"/>
      <c r="C12" s="117"/>
      <c r="D12" s="120"/>
      <c r="E12" s="117"/>
      <c r="F12" s="118"/>
      <c r="G12" s="117"/>
      <c r="H12" s="117"/>
      <c r="I12" s="117"/>
      <c r="J12" s="117"/>
      <c r="K12" s="117"/>
      <c r="L12" s="117"/>
      <c r="M12" s="117"/>
      <c r="N12" s="117"/>
      <c r="O12" s="119"/>
      <c r="P12" s="117"/>
      <c r="Q12" s="117"/>
    </row>
    <row r="13" spans="2:17" x14ac:dyDescent="0.25">
      <c r="B13" s="117"/>
      <c r="C13" s="117"/>
      <c r="D13" s="120"/>
      <c r="E13" s="117"/>
      <c r="F13" s="118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</row>
    <row r="14" spans="2:17" x14ac:dyDescent="0.25">
      <c r="B14" s="117"/>
      <c r="C14" s="117"/>
      <c r="D14" s="120"/>
      <c r="E14" s="117"/>
      <c r="F14" s="118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</row>
    <row r="15" spans="2:17" x14ac:dyDescent="0.25">
      <c r="B15" s="117"/>
      <c r="C15" s="117"/>
      <c r="D15" s="120"/>
      <c r="E15" s="117"/>
      <c r="F15" s="118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</row>
    <row r="16" spans="2:17" x14ac:dyDescent="0.25">
      <c r="B16" s="117"/>
      <c r="C16" s="117"/>
      <c r="D16" s="120"/>
      <c r="E16" s="117"/>
      <c r="F16" s="118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</row>
    <row r="17" spans="2:16" x14ac:dyDescent="0.25">
      <c r="B17" s="117"/>
      <c r="C17" s="117"/>
      <c r="D17" s="121"/>
      <c r="E17" s="117"/>
      <c r="F17" s="118"/>
      <c r="G17" s="117"/>
      <c r="H17" s="117"/>
      <c r="I17" s="117"/>
      <c r="J17" s="117"/>
      <c r="K17" s="117"/>
      <c r="L17" s="117"/>
      <c r="M17" s="117"/>
      <c r="N17" s="117"/>
      <c r="O17" s="117"/>
      <c r="P17" s="117"/>
    </row>
    <row r="18" spans="2:16" x14ac:dyDescent="0.25">
      <c r="D18" s="107"/>
      <c r="F18" s="106"/>
    </row>
    <row r="19" spans="2:16" x14ac:dyDescent="0.25">
      <c r="D19" s="107"/>
    </row>
    <row r="20" spans="2:16" x14ac:dyDescent="0.25">
      <c r="D20" s="107"/>
    </row>
    <row r="21" spans="2:16" x14ac:dyDescent="0.25">
      <c r="D21" s="107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B6A5-E51D-4BC4-A9AB-0C7D57E7FB2F}">
  <dimension ref="A1:F17"/>
  <sheetViews>
    <sheetView workbookViewId="0">
      <selection activeCell="B23" sqref="B23"/>
    </sheetView>
  </sheetViews>
  <sheetFormatPr defaultRowHeight="15" x14ac:dyDescent="0.25"/>
  <cols>
    <col min="1" max="1" width="21.85546875" customWidth="1"/>
    <col min="2" max="2" width="9.85546875" bestFit="1" customWidth="1"/>
    <col min="3" max="3" width="11.5703125" bestFit="1" customWidth="1"/>
    <col min="4" max="5" width="9.85546875" bestFit="1" customWidth="1"/>
  </cols>
  <sheetData>
    <row r="1" spans="1:6" ht="17.25" thickBot="1" x14ac:dyDescent="0.35">
      <c r="A1" s="405"/>
      <c r="B1" s="406">
        <v>44441</v>
      </c>
      <c r="C1" s="406">
        <v>44807</v>
      </c>
      <c r="D1" s="406">
        <v>45173</v>
      </c>
      <c r="E1" s="407">
        <v>45539</v>
      </c>
      <c r="F1" s="408"/>
    </row>
    <row r="2" spans="1:6" ht="17.25" thickBot="1" x14ac:dyDescent="0.35">
      <c r="A2" s="409" t="s">
        <v>245</v>
      </c>
      <c r="B2" s="410">
        <v>0</v>
      </c>
      <c r="C2" s="411">
        <v>429.53600000000006</v>
      </c>
      <c r="D2" s="411">
        <v>936.75400000000002</v>
      </c>
      <c r="E2" s="589">
        <v>792.88000000000022</v>
      </c>
      <c r="F2" s="408"/>
    </row>
    <row r="3" spans="1:6" ht="16.5" x14ac:dyDescent="0.3">
      <c r="A3" s="412"/>
      <c r="B3" s="412"/>
      <c r="C3" s="412"/>
      <c r="D3" s="412"/>
      <c r="E3" s="412"/>
      <c r="F3" s="408"/>
    </row>
    <row r="4" spans="1:6" ht="16.5" x14ac:dyDescent="0.3">
      <c r="A4" s="412" t="s">
        <v>359</v>
      </c>
      <c r="B4" s="412"/>
      <c r="C4" s="412"/>
      <c r="D4" s="412"/>
      <c r="E4" s="412"/>
      <c r="F4" s="408"/>
    </row>
    <row r="17" spans="1:1" x14ac:dyDescent="0.25">
      <c r="A17" t="s">
        <v>368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27935-0C03-417B-B213-F78550D4FF52}">
  <dimension ref="A1:E14"/>
  <sheetViews>
    <sheetView workbookViewId="0">
      <selection activeCell="A14" sqref="A14"/>
    </sheetView>
  </sheetViews>
  <sheetFormatPr defaultRowHeight="15" x14ac:dyDescent="0.25"/>
  <cols>
    <col min="1" max="1" width="14.28515625" customWidth="1"/>
  </cols>
  <sheetData>
    <row r="1" spans="1:5" ht="16.5" x14ac:dyDescent="0.3">
      <c r="A1" s="413" t="s">
        <v>360</v>
      </c>
    </row>
    <row r="2" spans="1:5" ht="17.25" thickBot="1" x14ac:dyDescent="0.35">
      <c r="A2" s="414" t="s">
        <v>246</v>
      </c>
      <c r="B2" s="415"/>
      <c r="C2" s="415"/>
      <c r="D2" s="413"/>
    </row>
    <row r="3" spans="1:5" x14ac:dyDescent="0.25">
      <c r="A3" s="590"/>
      <c r="B3" s="591" t="s">
        <v>247</v>
      </c>
      <c r="C3" s="591"/>
      <c r="D3" s="591"/>
      <c r="E3" s="592" t="s">
        <v>248</v>
      </c>
    </row>
    <row r="4" spans="1:5" ht="15.75" thickBot="1" x14ac:dyDescent="0.3">
      <c r="A4" s="593"/>
      <c r="B4" s="594">
        <v>2022</v>
      </c>
      <c r="C4" s="594">
        <v>2023</v>
      </c>
      <c r="D4" s="594">
        <v>2024</v>
      </c>
      <c r="E4" s="595"/>
    </row>
    <row r="5" spans="1:5" ht="16.5" x14ac:dyDescent="0.3">
      <c r="A5" s="596" t="s">
        <v>249</v>
      </c>
      <c r="B5" s="597">
        <f>B6+B7</f>
        <v>322.71829100000002</v>
      </c>
      <c r="C5" s="597">
        <f t="shared" ref="C5:D5" si="0">C6+C7</f>
        <v>357.87692199999998</v>
      </c>
      <c r="D5" s="597">
        <f t="shared" si="0"/>
        <v>356.63269916199999</v>
      </c>
      <c r="E5" s="598">
        <f>IF(C5=0,0,D5/C5*100-100)</f>
        <v>-0.34766780463144187</v>
      </c>
    </row>
    <row r="6" spans="1:5" x14ac:dyDescent="0.25">
      <c r="A6" s="599" t="s">
        <v>250</v>
      </c>
      <c r="B6" s="600">
        <v>122.46209500000001</v>
      </c>
      <c r="C6" s="600">
        <v>56.056105500000001</v>
      </c>
      <c r="D6" s="600">
        <v>83.310758249999992</v>
      </c>
      <c r="E6" s="601">
        <f t="shared" ref="E6:E12" si="1">IF(C6=0,0,D6/C6*100-100)</f>
        <v>48.620310859804533</v>
      </c>
    </row>
    <row r="7" spans="1:5" x14ac:dyDescent="0.25">
      <c r="A7" s="599" t="s">
        <v>251</v>
      </c>
      <c r="B7" s="600">
        <v>200.25619599999999</v>
      </c>
      <c r="C7" s="600">
        <v>301.82081649999998</v>
      </c>
      <c r="D7" s="602">
        <v>273.321940912</v>
      </c>
      <c r="E7" s="601">
        <f t="shared" si="1"/>
        <v>-9.4423161127456581</v>
      </c>
    </row>
    <row r="8" spans="1:5" ht="16.5" x14ac:dyDescent="0.3">
      <c r="A8" s="603" t="s">
        <v>252</v>
      </c>
      <c r="B8" s="604">
        <v>93.239769999999993</v>
      </c>
      <c r="C8" s="604">
        <v>97.374976899999993</v>
      </c>
      <c r="D8" s="605">
        <v>89.495800000000003</v>
      </c>
      <c r="E8" s="606">
        <f>IF(C8=0,0,D8/C8*100-100)</f>
        <v>-8.0915828181315703</v>
      </c>
    </row>
    <row r="9" spans="1:5" ht="16.5" x14ac:dyDescent="0.3">
      <c r="A9" s="603" t="s">
        <v>253</v>
      </c>
      <c r="B9" s="604">
        <v>8.4191409999999998</v>
      </c>
      <c r="C9" s="604">
        <v>2.04</v>
      </c>
      <c r="D9" s="604">
        <v>0.25</v>
      </c>
      <c r="E9" s="606">
        <f t="shared" si="1"/>
        <v>-87.745098039215691</v>
      </c>
    </row>
    <row r="10" spans="1:5" ht="16.5" x14ac:dyDescent="0.3">
      <c r="A10" s="603" t="s">
        <v>254</v>
      </c>
      <c r="B10" s="604">
        <v>297.04000000000002</v>
      </c>
      <c r="C10" s="604">
        <v>0</v>
      </c>
      <c r="D10" s="604">
        <v>7</v>
      </c>
      <c r="E10" s="606">
        <f t="shared" si="1"/>
        <v>0</v>
      </c>
    </row>
    <row r="11" spans="1:5" ht="16.5" x14ac:dyDescent="0.3">
      <c r="A11" s="603" t="s">
        <v>255</v>
      </c>
      <c r="B11" s="604">
        <v>1.79</v>
      </c>
      <c r="C11" s="604">
        <v>4.5219750000000003</v>
      </c>
      <c r="D11" s="604">
        <v>4.125</v>
      </c>
      <c r="E11" s="606">
        <f t="shared" si="1"/>
        <v>-8.778796875259161</v>
      </c>
    </row>
    <row r="12" spans="1:5" ht="16.5" x14ac:dyDescent="0.3">
      <c r="A12" s="607" t="s">
        <v>139</v>
      </c>
      <c r="B12" s="608">
        <v>98.664522000000005</v>
      </c>
      <c r="C12" s="608">
        <v>130.00875200000002</v>
      </c>
      <c r="D12" s="608">
        <v>10.600664999999999</v>
      </c>
      <c r="E12" s="606">
        <f t="shared" si="1"/>
        <v>-91.846191247186198</v>
      </c>
    </row>
    <row r="13" spans="1:5" ht="15.75" thickBot="1" x14ac:dyDescent="0.3">
      <c r="A13" s="609" t="s">
        <v>139</v>
      </c>
      <c r="B13" s="610">
        <f>SUM(B5,B8,B9,B10,B11,B12)</f>
        <v>821.87172400000009</v>
      </c>
      <c r="C13" s="610">
        <f t="shared" ref="C13:D13" si="2">SUM(C5,C8,C9,C10,C11,C12)</f>
        <v>591.82262590000005</v>
      </c>
      <c r="D13" s="610">
        <f t="shared" si="2"/>
        <v>468.10416416200002</v>
      </c>
      <c r="E13" s="611">
        <f>IF(C13=0,0,D13/C13*100-100)</f>
        <v>-20.904652225801286</v>
      </c>
    </row>
    <row r="14" spans="1:5" x14ac:dyDescent="0.25">
      <c r="A14" t="s">
        <v>367</v>
      </c>
    </row>
  </sheetData>
  <mergeCells count="2">
    <mergeCell ref="B3:D3"/>
    <mergeCell ref="E3:E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17598-DC19-43F2-993D-2FD4A15C80BE}">
  <dimension ref="A1:E13"/>
  <sheetViews>
    <sheetView workbookViewId="0">
      <selection activeCell="A13" sqref="A13"/>
    </sheetView>
  </sheetViews>
  <sheetFormatPr defaultRowHeight="15" x14ac:dyDescent="0.25"/>
  <cols>
    <col min="1" max="1" width="13.85546875" customWidth="1"/>
    <col min="2" max="16" width="9.140625" customWidth="1"/>
  </cols>
  <sheetData>
    <row r="1" spans="1:5" ht="17.25" thickBot="1" x14ac:dyDescent="0.35">
      <c r="A1" s="151" t="s">
        <v>256</v>
      </c>
    </row>
    <row r="2" spans="1:5" ht="15" customHeight="1" x14ac:dyDescent="0.25">
      <c r="A2" s="590"/>
      <c r="B2" s="619" t="s">
        <v>257</v>
      </c>
      <c r="C2" s="619"/>
      <c r="D2" s="619"/>
      <c r="E2" s="592" t="s">
        <v>248</v>
      </c>
    </row>
    <row r="3" spans="1:5" ht="15.75" thickBot="1" x14ac:dyDescent="0.3">
      <c r="A3" s="593"/>
      <c r="B3" s="594">
        <v>2022</v>
      </c>
      <c r="C3" s="594">
        <v>2023</v>
      </c>
      <c r="D3" s="594">
        <v>2024</v>
      </c>
      <c r="E3" s="595"/>
    </row>
    <row r="4" spans="1:5" ht="16.5" x14ac:dyDescent="0.3">
      <c r="A4" s="596" t="s">
        <v>249</v>
      </c>
      <c r="B4" s="612">
        <f>B5+B6</f>
        <v>419</v>
      </c>
      <c r="C4" s="612">
        <f t="shared" ref="C4:D4" si="0">C5+C6</f>
        <v>260</v>
      </c>
      <c r="D4" s="612">
        <f t="shared" si="0"/>
        <v>280</v>
      </c>
      <c r="E4" s="598">
        <f>IF(C4=0,0,D4/C4*100-100)</f>
        <v>7.6923076923076934</v>
      </c>
    </row>
    <row r="5" spans="1:5" x14ac:dyDescent="0.25">
      <c r="A5" s="599" t="s">
        <v>250</v>
      </c>
      <c r="B5" s="613">
        <v>273</v>
      </c>
      <c r="C5" s="613">
        <v>135</v>
      </c>
      <c r="D5" s="613">
        <v>168</v>
      </c>
      <c r="E5" s="601">
        <f t="shared" ref="E5:E12" si="1">IF(C5=0,0,D5/C5*100-100)</f>
        <v>24.444444444444443</v>
      </c>
    </row>
    <row r="6" spans="1:5" x14ac:dyDescent="0.25">
      <c r="A6" s="599" t="s">
        <v>251</v>
      </c>
      <c r="B6" s="613">
        <v>146</v>
      </c>
      <c r="C6" s="613">
        <v>125</v>
      </c>
      <c r="D6" s="614">
        <v>112</v>
      </c>
      <c r="E6" s="601">
        <f t="shared" si="1"/>
        <v>-10.399999999999991</v>
      </c>
    </row>
    <row r="7" spans="1:5" ht="16.5" x14ac:dyDescent="0.3">
      <c r="A7" s="603" t="s">
        <v>252</v>
      </c>
      <c r="B7" s="615">
        <v>75</v>
      </c>
      <c r="C7" s="615">
        <v>60</v>
      </c>
      <c r="D7" s="616">
        <v>57</v>
      </c>
      <c r="E7" s="606">
        <f t="shared" si="1"/>
        <v>-5</v>
      </c>
    </row>
    <row r="8" spans="1:5" ht="16.5" x14ac:dyDescent="0.3">
      <c r="A8" s="603" t="s">
        <v>253</v>
      </c>
      <c r="B8" s="615">
        <v>6</v>
      </c>
      <c r="C8" s="615">
        <v>9</v>
      </c>
      <c r="D8" s="615">
        <v>6</v>
      </c>
      <c r="E8" s="606">
        <f t="shared" si="1"/>
        <v>-33.333333333333343</v>
      </c>
    </row>
    <row r="9" spans="1:5" ht="16.5" x14ac:dyDescent="0.3">
      <c r="A9" s="603" t="s">
        <v>254</v>
      </c>
      <c r="B9" s="615">
        <v>4</v>
      </c>
      <c r="C9" s="615">
        <v>0</v>
      </c>
      <c r="D9" s="615">
        <v>2</v>
      </c>
      <c r="E9" s="606">
        <f t="shared" si="1"/>
        <v>0</v>
      </c>
    </row>
    <row r="10" spans="1:5" ht="16.5" x14ac:dyDescent="0.3">
      <c r="A10" s="603" t="s">
        <v>255</v>
      </c>
      <c r="B10" s="615">
        <v>9</v>
      </c>
      <c r="C10" s="615">
        <v>9</v>
      </c>
      <c r="D10" s="615">
        <v>20</v>
      </c>
      <c r="E10" s="606">
        <f t="shared" si="1"/>
        <v>122.22222222222223</v>
      </c>
    </row>
    <row r="11" spans="1:5" ht="16.5" x14ac:dyDescent="0.3">
      <c r="A11" s="607" t="s">
        <v>139</v>
      </c>
      <c r="B11" s="617">
        <v>312</v>
      </c>
      <c r="C11" s="617">
        <v>210</v>
      </c>
      <c r="D11" s="617">
        <v>248</v>
      </c>
      <c r="E11" s="606">
        <f t="shared" si="1"/>
        <v>18.095238095238102</v>
      </c>
    </row>
    <row r="12" spans="1:5" ht="15.75" thickBot="1" x14ac:dyDescent="0.3">
      <c r="A12" s="609" t="s">
        <v>86</v>
      </c>
      <c r="B12" s="618">
        <f>SUM(B4,B7,B8,B9,B10,B11)</f>
        <v>825</v>
      </c>
      <c r="C12" s="618">
        <f t="shared" ref="C12:D12" si="2">SUM(C4,C7,C8,C9,C10,C11)</f>
        <v>548</v>
      </c>
      <c r="D12" s="618">
        <f t="shared" si="2"/>
        <v>613</v>
      </c>
      <c r="E12" s="611">
        <f t="shared" si="1"/>
        <v>11.861313868613138</v>
      </c>
    </row>
    <row r="13" spans="1:5" x14ac:dyDescent="0.25">
      <c r="A13" t="s">
        <v>367</v>
      </c>
    </row>
  </sheetData>
  <mergeCells count="2">
    <mergeCell ref="B2:D2"/>
    <mergeCell ref="E2:E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19E56-C94A-419A-AD52-C507101919D1}">
  <dimension ref="A1:J17"/>
  <sheetViews>
    <sheetView workbookViewId="0">
      <selection activeCell="A23" sqref="A23"/>
    </sheetView>
  </sheetViews>
  <sheetFormatPr defaultRowHeight="15" x14ac:dyDescent="0.25"/>
  <cols>
    <col min="1" max="1" width="14.28515625" customWidth="1"/>
    <col min="2" max="16" width="9.140625" customWidth="1"/>
  </cols>
  <sheetData>
    <row r="1" spans="1:5" ht="17.25" thickBot="1" x14ac:dyDescent="0.35">
      <c r="A1" s="151" t="s">
        <v>258</v>
      </c>
    </row>
    <row r="2" spans="1:5" ht="15" customHeight="1" x14ac:dyDescent="0.25">
      <c r="A2" s="620"/>
      <c r="B2" s="621" t="s">
        <v>259</v>
      </c>
      <c r="C2" s="621"/>
      <c r="D2" s="621"/>
      <c r="E2" s="622" t="s">
        <v>260</v>
      </c>
    </row>
    <row r="3" spans="1:5" ht="15.75" thickBot="1" x14ac:dyDescent="0.3">
      <c r="A3" s="623"/>
      <c r="B3" s="624">
        <v>2022</v>
      </c>
      <c r="C3" s="624">
        <v>2023</v>
      </c>
      <c r="D3" s="624">
        <v>2024</v>
      </c>
      <c r="E3" s="625"/>
    </row>
    <row r="4" spans="1:5" ht="16.5" x14ac:dyDescent="0.3">
      <c r="A4" s="626" t="s">
        <v>249</v>
      </c>
      <c r="B4" s="627">
        <f>B5+B6</f>
        <v>332.01813900000002</v>
      </c>
      <c r="C4" s="627">
        <f t="shared" ref="C4:D4" si="0">C5+C6</f>
        <v>212.57897782999999</v>
      </c>
      <c r="D4" s="627">
        <f t="shared" si="0"/>
        <v>246.3409653075</v>
      </c>
      <c r="E4" s="628">
        <f>IF(C4=0,0,D4/C4*100-100)</f>
        <v>15.88209136300371</v>
      </c>
    </row>
    <row r="5" spans="1:5" x14ac:dyDescent="0.25">
      <c r="A5" s="629" t="s">
        <v>250</v>
      </c>
      <c r="B5" s="630">
        <v>161.24548200000001</v>
      </c>
      <c r="C5" s="630">
        <v>76.882696329999987</v>
      </c>
      <c r="D5" s="630">
        <v>103.1946217</v>
      </c>
      <c r="E5" s="631">
        <f t="shared" ref="E5:E12" si="1">IF(C5=0,0,D5/C5*100-100)</f>
        <v>34.223468512423892</v>
      </c>
    </row>
    <row r="6" spans="1:5" x14ac:dyDescent="0.25">
      <c r="A6" s="629" t="s">
        <v>251</v>
      </c>
      <c r="B6" s="630">
        <v>170.77265699999998</v>
      </c>
      <c r="C6" s="630">
        <v>135.6962815</v>
      </c>
      <c r="D6" s="630">
        <v>143.1463436075</v>
      </c>
      <c r="E6" s="631">
        <f t="shared" si="1"/>
        <v>5.4902477983525273</v>
      </c>
    </row>
    <row r="7" spans="1:5" ht="16.5" x14ac:dyDescent="0.3">
      <c r="A7" s="632" t="s">
        <v>252</v>
      </c>
      <c r="B7" s="633">
        <v>51.906971000000006</v>
      </c>
      <c r="C7" s="633">
        <v>18.256688</v>
      </c>
      <c r="D7" s="633">
        <v>34.654699999999998</v>
      </c>
      <c r="E7" s="634">
        <f t="shared" si="1"/>
        <v>89.819204885354878</v>
      </c>
    </row>
    <row r="8" spans="1:5" ht="16.5" x14ac:dyDescent="0.3">
      <c r="A8" s="632" t="s">
        <v>253</v>
      </c>
      <c r="B8" s="633">
        <v>22.886912000000002</v>
      </c>
      <c r="C8" s="633">
        <v>15.526085</v>
      </c>
      <c r="D8" s="633">
        <v>26.453529999999997</v>
      </c>
      <c r="E8" s="635">
        <f t="shared" si="1"/>
        <v>70.381200412080688</v>
      </c>
    </row>
    <row r="9" spans="1:5" ht="16.5" x14ac:dyDescent="0.3">
      <c r="A9" s="632" t="s">
        <v>254</v>
      </c>
      <c r="B9" s="633">
        <v>77.000799999999998</v>
      </c>
      <c r="C9" s="633">
        <v>165.184</v>
      </c>
      <c r="D9" s="633">
        <v>18</v>
      </c>
      <c r="E9" s="635">
        <f t="shared" si="1"/>
        <v>-89.103060829135998</v>
      </c>
    </row>
    <row r="10" spans="1:5" ht="16.5" x14ac:dyDescent="0.3">
      <c r="A10" s="632" t="s">
        <v>255</v>
      </c>
      <c r="B10" s="633">
        <v>7.75</v>
      </c>
      <c r="C10" s="633">
        <v>0.45</v>
      </c>
      <c r="D10" s="633">
        <v>9.6612939999999998</v>
      </c>
      <c r="E10" s="643">
        <f t="shared" si="1"/>
        <v>2046.9542222222221</v>
      </c>
    </row>
    <row r="11" spans="1:5" ht="16.5" x14ac:dyDescent="0.3">
      <c r="A11" s="632" t="s">
        <v>139</v>
      </c>
      <c r="B11" s="633">
        <v>28.912725999999999</v>
      </c>
      <c r="C11" s="633">
        <v>77.960520500000001</v>
      </c>
      <c r="D11" s="633">
        <v>32.322586625</v>
      </c>
      <c r="E11" s="635">
        <f t="shared" si="1"/>
        <v>-58.539801404994471</v>
      </c>
    </row>
    <row r="12" spans="1:5" ht="15.75" thickBot="1" x14ac:dyDescent="0.3">
      <c r="A12" s="636" t="s">
        <v>86</v>
      </c>
      <c r="B12" s="637">
        <f>SUM(B4,B7,B8,B9,B10,B11)</f>
        <v>520.475548</v>
      </c>
      <c r="C12" s="637">
        <f t="shared" ref="C12:D12" si="2">SUM(C4,C7,C8,C9,C10,C11)</f>
        <v>489.95627132999994</v>
      </c>
      <c r="D12" s="637">
        <f t="shared" si="2"/>
        <v>367.4330759325</v>
      </c>
      <c r="E12" s="638">
        <f t="shared" si="1"/>
        <v>-25.006965430793912</v>
      </c>
    </row>
    <row r="13" spans="1:5" x14ac:dyDescent="0.25">
      <c r="A13" t="s">
        <v>367</v>
      </c>
    </row>
    <row r="17" spans="10:10" x14ac:dyDescent="0.25">
      <c r="J17" s="644"/>
    </row>
  </sheetData>
  <mergeCells count="2">
    <mergeCell ref="B2:D2"/>
    <mergeCell ref="E2:E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467E6-95C6-420F-9B3D-C92337AA7687}">
  <dimension ref="A1:E13"/>
  <sheetViews>
    <sheetView workbookViewId="0">
      <selection activeCell="A13" sqref="A13"/>
    </sheetView>
  </sheetViews>
  <sheetFormatPr defaultRowHeight="15" x14ac:dyDescent="0.25"/>
  <cols>
    <col min="1" max="1" width="14" customWidth="1"/>
    <col min="2" max="16" width="9.140625" customWidth="1"/>
  </cols>
  <sheetData>
    <row r="1" spans="1:5" ht="17.25" thickBot="1" x14ac:dyDescent="0.35">
      <c r="A1" s="151" t="s">
        <v>261</v>
      </c>
    </row>
    <row r="2" spans="1:5" ht="15" customHeight="1" x14ac:dyDescent="0.25">
      <c r="A2" s="620"/>
      <c r="B2" s="621" t="s">
        <v>262</v>
      </c>
      <c r="C2" s="621"/>
      <c r="D2" s="621"/>
      <c r="E2" s="622" t="s">
        <v>263</v>
      </c>
    </row>
    <row r="3" spans="1:5" ht="15.75" thickBot="1" x14ac:dyDescent="0.3">
      <c r="A3" s="623"/>
      <c r="B3" s="624">
        <v>2022</v>
      </c>
      <c r="C3" s="624">
        <v>2023</v>
      </c>
      <c r="D3" s="624">
        <v>2024</v>
      </c>
      <c r="E3" s="625"/>
    </row>
    <row r="4" spans="1:5" ht="16.5" x14ac:dyDescent="0.3">
      <c r="A4" s="626" t="s">
        <v>249</v>
      </c>
      <c r="B4" s="639">
        <f>B5+B6</f>
        <v>387</v>
      </c>
      <c r="C4" s="639">
        <f t="shared" ref="C4:D4" si="0">C5+C6</f>
        <v>273</v>
      </c>
      <c r="D4" s="639">
        <f t="shared" si="0"/>
        <v>308</v>
      </c>
      <c r="E4" s="628">
        <f>IF(C4=0,0,D4/C4*100-100)</f>
        <v>12.820512820512818</v>
      </c>
    </row>
    <row r="5" spans="1:5" x14ac:dyDescent="0.25">
      <c r="A5" s="629" t="s">
        <v>250</v>
      </c>
      <c r="B5" s="640">
        <v>280</v>
      </c>
      <c r="C5" s="640">
        <v>164</v>
      </c>
      <c r="D5" s="640">
        <v>213</v>
      </c>
      <c r="E5" s="631">
        <f t="shared" ref="E5:E12" si="1">IF(C5=0,0,D5/C5*100-100)</f>
        <v>29.878048780487802</v>
      </c>
    </row>
    <row r="6" spans="1:5" x14ac:dyDescent="0.25">
      <c r="A6" s="629" t="s">
        <v>251</v>
      </c>
      <c r="B6" s="640">
        <v>107</v>
      </c>
      <c r="C6" s="640">
        <v>109</v>
      </c>
      <c r="D6" s="640">
        <v>95</v>
      </c>
      <c r="E6" s="631">
        <f t="shared" si="1"/>
        <v>-12.844036697247702</v>
      </c>
    </row>
    <row r="7" spans="1:5" ht="16.5" x14ac:dyDescent="0.3">
      <c r="A7" s="632" t="s">
        <v>252</v>
      </c>
      <c r="B7" s="641">
        <v>29</v>
      </c>
      <c r="C7" s="641">
        <v>18</v>
      </c>
      <c r="D7" s="641">
        <v>11</v>
      </c>
      <c r="E7" s="634">
        <f t="shared" si="1"/>
        <v>-38.888888888888886</v>
      </c>
    </row>
    <row r="8" spans="1:5" ht="16.5" x14ac:dyDescent="0.3">
      <c r="A8" s="632" t="s">
        <v>253</v>
      </c>
      <c r="B8" s="641">
        <v>15</v>
      </c>
      <c r="C8" s="641">
        <v>8</v>
      </c>
      <c r="D8" s="641">
        <v>6</v>
      </c>
      <c r="E8" s="635">
        <f t="shared" si="1"/>
        <v>-25</v>
      </c>
    </row>
    <row r="9" spans="1:5" ht="16.5" x14ac:dyDescent="0.3">
      <c r="A9" s="632" t="s">
        <v>254</v>
      </c>
      <c r="B9" s="641">
        <v>3</v>
      </c>
      <c r="C9" s="641">
        <v>3</v>
      </c>
      <c r="D9" s="641">
        <v>1</v>
      </c>
      <c r="E9" s="635">
        <f t="shared" si="1"/>
        <v>-66.666666666666671</v>
      </c>
    </row>
    <row r="10" spans="1:5" ht="16.5" x14ac:dyDescent="0.3">
      <c r="A10" s="632" t="s">
        <v>255</v>
      </c>
      <c r="B10" s="641">
        <v>2</v>
      </c>
      <c r="C10" s="641">
        <v>3</v>
      </c>
      <c r="D10" s="641">
        <v>11</v>
      </c>
      <c r="E10" s="635">
        <f t="shared" si="1"/>
        <v>266.66666666666663</v>
      </c>
    </row>
    <row r="11" spans="1:5" ht="16.5" x14ac:dyDescent="0.3">
      <c r="A11" s="632" t="s">
        <v>139</v>
      </c>
      <c r="B11" s="641">
        <v>348</v>
      </c>
      <c r="C11" s="641">
        <v>306</v>
      </c>
      <c r="D11" s="641">
        <v>370</v>
      </c>
      <c r="E11" s="635">
        <f t="shared" si="1"/>
        <v>20.915032679738559</v>
      </c>
    </row>
    <row r="12" spans="1:5" ht="15.75" thickBot="1" x14ac:dyDescent="0.3">
      <c r="A12" s="636" t="s">
        <v>86</v>
      </c>
      <c r="B12" s="642">
        <f>SUM(B4,B7,B8,B9,B10,B11)</f>
        <v>784</v>
      </c>
      <c r="C12" s="642">
        <f t="shared" ref="C12:D12" si="2">SUM(C4,C7,C8,C9,C10,C11)</f>
        <v>611</v>
      </c>
      <c r="D12" s="642">
        <f t="shared" si="2"/>
        <v>707</v>
      </c>
      <c r="E12" s="638">
        <f t="shared" si="1"/>
        <v>15.711947626841251</v>
      </c>
    </row>
    <row r="13" spans="1:5" x14ac:dyDescent="0.25">
      <c r="A13" t="s">
        <v>366</v>
      </c>
    </row>
  </sheetData>
  <mergeCells count="2">
    <mergeCell ref="B2:D2"/>
    <mergeCell ref="E2:E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50EF2-06DD-4E4B-9FCB-642200D3B7CB}">
  <dimension ref="A1:F19"/>
  <sheetViews>
    <sheetView workbookViewId="0">
      <selection activeCell="D25" sqref="D25"/>
    </sheetView>
  </sheetViews>
  <sheetFormatPr defaultRowHeight="15" x14ac:dyDescent="0.25"/>
  <cols>
    <col min="1" max="1" width="17.7109375" customWidth="1"/>
  </cols>
  <sheetData>
    <row r="1" spans="1:6" ht="17.25" thickBot="1" x14ac:dyDescent="0.35">
      <c r="A1" s="567" t="s">
        <v>264</v>
      </c>
      <c r="B1" s="567"/>
      <c r="C1" s="567"/>
      <c r="D1" s="567"/>
      <c r="E1" s="567"/>
      <c r="F1" s="567"/>
    </row>
    <row r="2" spans="1:6" ht="15.75" thickBot="1" x14ac:dyDescent="0.3">
      <c r="A2" s="416"/>
      <c r="B2" s="417">
        <v>44075</v>
      </c>
      <c r="C2" s="417">
        <v>44440</v>
      </c>
      <c r="D2" s="417">
        <v>44805</v>
      </c>
      <c r="E2" s="417">
        <v>45170</v>
      </c>
      <c r="F2" s="418">
        <v>45536</v>
      </c>
    </row>
    <row r="3" spans="1:6" ht="15.75" x14ac:dyDescent="0.3">
      <c r="A3" s="419" t="s">
        <v>265</v>
      </c>
      <c r="B3" s="420">
        <f>B4+B5</f>
        <v>552.07597253999995</v>
      </c>
      <c r="C3" s="420">
        <f t="shared" ref="C3:F3" si="0">C4+C5</f>
        <v>1145.4100647199998</v>
      </c>
      <c r="D3" s="420">
        <f t="shared" si="0"/>
        <v>1012.29942564</v>
      </c>
      <c r="E3" s="420">
        <f t="shared" si="0"/>
        <v>907.4175727999999</v>
      </c>
      <c r="F3" s="539">
        <f t="shared" si="0"/>
        <v>984.61735945000009</v>
      </c>
    </row>
    <row r="4" spans="1:6" ht="16.5" x14ac:dyDescent="0.3">
      <c r="A4" s="421" t="s">
        <v>266</v>
      </c>
      <c r="B4" s="422">
        <v>526.72711074999995</v>
      </c>
      <c r="C4" s="422">
        <v>1091.7128330599999</v>
      </c>
      <c r="D4" s="422">
        <v>987.59586231999992</v>
      </c>
      <c r="E4" s="422">
        <v>849.28803573999994</v>
      </c>
      <c r="F4" s="423">
        <v>908.0133424600001</v>
      </c>
    </row>
    <row r="5" spans="1:6" ht="17.25" thickBot="1" x14ac:dyDescent="0.35">
      <c r="A5" s="424" t="s">
        <v>267</v>
      </c>
      <c r="B5" s="425">
        <v>25.348861790000001</v>
      </c>
      <c r="C5" s="425">
        <v>53.697231660000007</v>
      </c>
      <c r="D5" s="425">
        <v>24.703563320000001</v>
      </c>
      <c r="E5" s="425">
        <v>58.129537060000004</v>
      </c>
      <c r="F5" s="426">
        <v>76.604016989999991</v>
      </c>
    </row>
    <row r="6" spans="1:6" ht="15.75" x14ac:dyDescent="0.3">
      <c r="A6" s="427"/>
      <c r="B6" s="428"/>
      <c r="C6" s="428"/>
      <c r="D6" s="428"/>
      <c r="E6" s="428"/>
      <c r="F6" s="428"/>
    </row>
    <row r="7" spans="1:6" x14ac:dyDescent="0.25">
      <c r="A7" s="568" t="s">
        <v>361</v>
      </c>
      <c r="B7" s="568"/>
      <c r="C7" s="568"/>
      <c r="D7" s="568"/>
      <c r="E7" s="568"/>
    </row>
    <row r="8" spans="1:6" x14ac:dyDescent="0.25">
      <c r="A8" s="145" t="s">
        <v>268</v>
      </c>
    </row>
    <row r="19" spans="1:1" x14ac:dyDescent="0.25">
      <c r="A19" t="s">
        <v>363</v>
      </c>
    </row>
  </sheetData>
  <mergeCells count="2">
    <mergeCell ref="A1:F1"/>
    <mergeCell ref="A7:E7"/>
  </mergeCells>
  <pageMargins left="0.7" right="0.7" top="0.75" bottom="0.75" header="0.3" footer="0.3"/>
  <pageSetup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1F2A3-D1CC-4E7D-8DAA-64D170FD410B}">
  <dimension ref="A1:F20"/>
  <sheetViews>
    <sheetView workbookViewId="0">
      <selection activeCell="D31" sqref="D31"/>
    </sheetView>
  </sheetViews>
  <sheetFormatPr defaultRowHeight="15" x14ac:dyDescent="0.25"/>
  <cols>
    <col min="1" max="1" width="22.140625" customWidth="1"/>
  </cols>
  <sheetData>
    <row r="1" spans="1:6" ht="17.25" thickBot="1" x14ac:dyDescent="0.35">
      <c r="A1" s="567" t="s">
        <v>269</v>
      </c>
      <c r="B1" s="567"/>
      <c r="C1" s="567"/>
      <c r="D1" s="567"/>
      <c r="E1" s="567"/>
      <c r="F1" s="567"/>
    </row>
    <row r="2" spans="1:6" ht="15.75" thickBot="1" x14ac:dyDescent="0.3">
      <c r="A2" s="416"/>
      <c r="B2" s="417">
        <v>44075</v>
      </c>
      <c r="C2" s="417">
        <v>44440</v>
      </c>
      <c r="D2" s="417">
        <v>44805</v>
      </c>
      <c r="E2" s="417">
        <v>45170</v>
      </c>
      <c r="F2" s="418">
        <v>45536</v>
      </c>
    </row>
    <row r="3" spans="1:6" ht="15.75" x14ac:dyDescent="0.3">
      <c r="A3" s="419" t="s">
        <v>270</v>
      </c>
      <c r="B3" s="429">
        <f>B4+B5</f>
        <v>1457</v>
      </c>
      <c r="C3" s="429">
        <f t="shared" ref="C3:F3" si="0">C4+C5</f>
        <v>2597</v>
      </c>
      <c r="D3" s="429">
        <f t="shared" si="0"/>
        <v>2189</v>
      </c>
      <c r="E3" s="429">
        <f t="shared" si="0"/>
        <v>1926</v>
      </c>
      <c r="F3" s="538">
        <f t="shared" si="0"/>
        <v>1849</v>
      </c>
    </row>
    <row r="4" spans="1:6" ht="16.5" x14ac:dyDescent="0.3">
      <c r="A4" s="421" t="s">
        <v>271</v>
      </c>
      <c r="B4" s="430">
        <v>1358</v>
      </c>
      <c r="C4" s="430">
        <v>2421</v>
      </c>
      <c r="D4" s="430">
        <v>2065</v>
      </c>
      <c r="E4" s="430">
        <v>1760</v>
      </c>
      <c r="F4" s="431">
        <v>1702</v>
      </c>
    </row>
    <row r="5" spans="1:6" ht="17.25" thickBot="1" x14ac:dyDescent="0.35">
      <c r="A5" s="424" t="s">
        <v>267</v>
      </c>
      <c r="B5" s="432">
        <v>99</v>
      </c>
      <c r="C5" s="432">
        <v>176</v>
      </c>
      <c r="D5" s="432">
        <v>124</v>
      </c>
      <c r="E5" s="432">
        <v>166</v>
      </c>
      <c r="F5" s="433">
        <v>147</v>
      </c>
    </row>
    <row r="7" spans="1:6" x14ac:dyDescent="0.25">
      <c r="A7" t="s">
        <v>362</v>
      </c>
    </row>
    <row r="20" spans="1:1" x14ac:dyDescent="0.25">
      <c r="A20" t="s">
        <v>363</v>
      </c>
    </row>
  </sheetData>
  <mergeCells count="1">
    <mergeCell ref="A1:F1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21C4E-C91B-41A1-A8D3-27B1645E470D}">
  <dimension ref="A1:D20"/>
  <sheetViews>
    <sheetView workbookViewId="0">
      <selection activeCell="C25" sqref="C25"/>
    </sheetView>
  </sheetViews>
  <sheetFormatPr defaultRowHeight="15" x14ac:dyDescent="0.25"/>
  <cols>
    <col min="1" max="1" width="24.42578125" bestFit="1" customWidth="1"/>
  </cols>
  <sheetData>
    <row r="1" spans="1:4" ht="16.5" x14ac:dyDescent="0.3">
      <c r="A1" s="151"/>
    </row>
    <row r="2" spans="1:4" ht="16.5" x14ac:dyDescent="0.3">
      <c r="A2" s="151" t="s">
        <v>272</v>
      </c>
    </row>
    <row r="3" spans="1:4" ht="16.5" x14ac:dyDescent="0.3">
      <c r="A3" s="662"/>
      <c r="B3" s="663"/>
      <c r="C3" s="663"/>
      <c r="D3" s="664" t="s">
        <v>122</v>
      </c>
    </row>
    <row r="4" spans="1:4" ht="17.25" thickBot="1" x14ac:dyDescent="0.35">
      <c r="A4" s="665" t="s">
        <v>156</v>
      </c>
      <c r="B4" s="666">
        <v>45170</v>
      </c>
      <c r="C4" s="666">
        <v>45536</v>
      </c>
      <c r="D4" s="667" t="s">
        <v>105</v>
      </c>
    </row>
    <row r="5" spans="1:4" ht="16.5" x14ac:dyDescent="0.3">
      <c r="A5" s="645" t="s">
        <v>273</v>
      </c>
      <c r="B5" s="646"/>
      <c r="C5" s="646"/>
      <c r="D5" s="647"/>
    </row>
    <row r="6" spans="1:4" ht="16.5" x14ac:dyDescent="0.3">
      <c r="A6" s="648" t="s">
        <v>274</v>
      </c>
      <c r="B6" s="649">
        <v>2129.3000000000002</v>
      </c>
      <c r="C6" s="649">
        <v>2344.3000000000002</v>
      </c>
      <c r="D6" s="650">
        <f>(C6/B6-1)*100</f>
        <v>10.097215047198604</v>
      </c>
    </row>
    <row r="7" spans="1:4" ht="16.5" x14ac:dyDescent="0.3">
      <c r="A7" s="648" t="s">
        <v>275</v>
      </c>
      <c r="B7" s="649">
        <v>1766.2</v>
      </c>
      <c r="C7" s="649">
        <v>1893.8</v>
      </c>
      <c r="D7" s="650">
        <f t="shared" ref="D7:D18" si="0">(C7/B7-1)*100</f>
        <v>7.2245498811006614</v>
      </c>
    </row>
    <row r="8" spans="1:4" ht="16.5" x14ac:dyDescent="0.3">
      <c r="A8" s="648"/>
      <c r="B8" s="649"/>
      <c r="C8" s="649"/>
      <c r="D8" s="650"/>
    </row>
    <row r="9" spans="1:4" ht="16.5" x14ac:dyDescent="0.3">
      <c r="A9" s="651" t="s">
        <v>276</v>
      </c>
      <c r="B9" s="649"/>
      <c r="C9" s="649"/>
      <c r="D9" s="650"/>
    </row>
    <row r="10" spans="1:4" ht="16.5" x14ac:dyDescent="0.3">
      <c r="A10" s="652" t="s">
        <v>277</v>
      </c>
      <c r="B10" s="649">
        <v>550.9</v>
      </c>
      <c r="C10" s="649">
        <v>578.6</v>
      </c>
      <c r="D10" s="650">
        <f t="shared" si="0"/>
        <v>5.0281357778181324</v>
      </c>
    </row>
    <row r="11" spans="1:4" ht="16.5" x14ac:dyDescent="0.3">
      <c r="A11" s="648" t="s">
        <v>278</v>
      </c>
      <c r="B11" s="653">
        <f t="shared" ref="B11:C11" si="1">SUM(B12:B14)</f>
        <v>547.28226649999999</v>
      </c>
      <c r="C11" s="653">
        <f t="shared" si="1"/>
        <v>570.93832020000002</v>
      </c>
      <c r="D11" s="650">
        <f>(C11/B11-1)*100</f>
        <v>4.3224593866865391</v>
      </c>
    </row>
    <row r="12" spans="1:4" ht="16.5" x14ac:dyDescent="0.3">
      <c r="A12" s="654" t="s">
        <v>249</v>
      </c>
      <c r="B12" s="653">
        <v>299.55710921000002</v>
      </c>
      <c r="C12" s="653">
        <v>312.80579908999999</v>
      </c>
      <c r="D12" s="650">
        <f>(C12/B12-1)*100</f>
        <v>4.4227592911881608</v>
      </c>
    </row>
    <row r="13" spans="1:4" ht="16.5" x14ac:dyDescent="0.3">
      <c r="A13" s="654" t="s">
        <v>279</v>
      </c>
      <c r="B13" s="653">
        <v>244.05043228999995</v>
      </c>
      <c r="C13" s="653">
        <v>254.93084210999999</v>
      </c>
      <c r="D13" s="650">
        <f>(C13/B13-1)*100</f>
        <v>4.4582628753843334</v>
      </c>
    </row>
    <row r="14" spans="1:4" ht="16.5" x14ac:dyDescent="0.3">
      <c r="A14" s="654" t="s">
        <v>280</v>
      </c>
      <c r="B14" s="653">
        <v>3.674725</v>
      </c>
      <c r="C14" s="653">
        <v>3.2016789999999999</v>
      </c>
      <c r="D14" s="650">
        <f>(C14/B14-1)*100</f>
        <v>-12.872963282966754</v>
      </c>
    </row>
    <row r="15" spans="1:4" ht="16.5" x14ac:dyDescent="0.3">
      <c r="A15" s="648"/>
      <c r="B15" s="655"/>
      <c r="C15" s="655"/>
      <c r="D15" s="650"/>
    </row>
    <row r="16" spans="1:4" ht="16.5" x14ac:dyDescent="0.3">
      <c r="A16" s="656" t="s">
        <v>281</v>
      </c>
      <c r="B16" s="657">
        <f t="shared" ref="B16:C16" si="2">B17+B18</f>
        <v>33503</v>
      </c>
      <c r="C16" s="657">
        <f t="shared" si="2"/>
        <v>34028</v>
      </c>
      <c r="D16" s="650">
        <f t="shared" si="0"/>
        <v>1.5670238486105825</v>
      </c>
    </row>
    <row r="17" spans="1:4" ht="16.5" x14ac:dyDescent="0.3">
      <c r="A17" s="654" t="s">
        <v>282</v>
      </c>
      <c r="B17" s="658">
        <v>28794</v>
      </c>
      <c r="C17" s="658">
        <v>29247</v>
      </c>
      <c r="D17" s="650">
        <f t="shared" si="0"/>
        <v>1.5732444259220602</v>
      </c>
    </row>
    <row r="18" spans="1:4" ht="17.25" thickBot="1" x14ac:dyDescent="0.35">
      <c r="A18" s="659" t="s">
        <v>252</v>
      </c>
      <c r="B18" s="660">
        <v>4709</v>
      </c>
      <c r="C18" s="660">
        <v>4781</v>
      </c>
      <c r="D18" s="661">
        <f t="shared" si="0"/>
        <v>1.5289870460819754</v>
      </c>
    </row>
    <row r="19" spans="1:4" x14ac:dyDescent="0.25">
      <c r="A19" t="s">
        <v>364</v>
      </c>
    </row>
    <row r="20" spans="1:4" x14ac:dyDescent="0.25">
      <c r="A20" t="s">
        <v>365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9EC4B-43B2-4EDB-80A3-68701796A52B}">
  <dimension ref="A1:N1618"/>
  <sheetViews>
    <sheetView zoomScaleNormal="100" workbookViewId="0">
      <selection activeCell="A26" sqref="A26"/>
    </sheetView>
  </sheetViews>
  <sheetFormatPr defaultRowHeight="15" x14ac:dyDescent="0.25"/>
  <cols>
    <col min="1" max="1" width="37.42578125" customWidth="1"/>
    <col min="2" max="2" width="14.85546875" bestFit="1" customWidth="1"/>
    <col min="3" max="7" width="9.5703125" bestFit="1" customWidth="1"/>
    <col min="8" max="9" width="11" bestFit="1" customWidth="1"/>
    <col min="10" max="10" width="12.5703125" customWidth="1"/>
    <col min="11" max="11" width="10.85546875" customWidth="1"/>
    <col min="12" max="12" width="16" customWidth="1"/>
    <col min="13" max="13" width="12.7109375" customWidth="1"/>
  </cols>
  <sheetData>
    <row r="1" spans="1:14" ht="16.5" customHeight="1" x14ac:dyDescent="0.3">
      <c r="A1" s="179" t="s">
        <v>283</v>
      </c>
      <c r="B1" s="179"/>
      <c r="C1" s="179"/>
      <c r="D1" s="179"/>
      <c r="E1" s="179"/>
      <c r="F1" s="180"/>
      <c r="G1" s="151"/>
      <c r="H1" s="151"/>
      <c r="J1" s="151"/>
      <c r="K1" s="147"/>
      <c r="L1" s="175"/>
      <c r="M1" s="151"/>
      <c r="N1" s="151"/>
    </row>
    <row r="2" spans="1:14" ht="16.5" x14ac:dyDescent="0.3">
      <c r="A2" s="151"/>
      <c r="B2" s="151"/>
      <c r="C2" s="151"/>
      <c r="D2" s="151"/>
      <c r="E2" s="151"/>
      <c r="F2" s="151"/>
      <c r="G2" s="151"/>
      <c r="H2" s="151"/>
      <c r="J2" s="151"/>
      <c r="K2" s="147"/>
      <c r="L2" s="434"/>
      <c r="M2" s="151"/>
      <c r="N2" s="151"/>
    </row>
    <row r="3" spans="1:14" ht="16.5" x14ac:dyDescent="0.3">
      <c r="A3" s="151"/>
      <c r="B3" s="151"/>
      <c r="C3" s="151"/>
      <c r="D3" s="151"/>
      <c r="E3" s="151"/>
      <c r="F3" s="151"/>
      <c r="G3" s="151"/>
      <c r="H3" s="151"/>
      <c r="J3" s="151"/>
      <c r="K3" s="147"/>
      <c r="L3" s="434"/>
      <c r="M3" s="151"/>
      <c r="N3" s="151"/>
    </row>
    <row r="4" spans="1:14" ht="16.5" x14ac:dyDescent="0.3">
      <c r="A4" s="151"/>
      <c r="B4" s="151"/>
      <c r="C4" s="151"/>
      <c r="D4" s="151"/>
      <c r="E4" s="151"/>
      <c r="F4" s="151"/>
      <c r="G4" s="151"/>
      <c r="H4" s="151"/>
      <c r="J4" s="151"/>
      <c r="K4" s="147"/>
      <c r="L4" s="434"/>
      <c r="M4" s="151"/>
      <c r="N4" s="151"/>
    </row>
    <row r="5" spans="1:14" ht="16.5" customHeight="1" x14ac:dyDescent="0.3">
      <c r="A5" s="151"/>
      <c r="B5" s="151"/>
      <c r="C5" s="151"/>
      <c r="D5" s="151"/>
      <c r="E5" s="151"/>
      <c r="F5" s="151"/>
      <c r="G5" s="151"/>
      <c r="H5" s="151"/>
      <c r="J5" s="151"/>
      <c r="K5" s="147"/>
      <c r="L5" s="434"/>
      <c r="M5" s="151"/>
      <c r="N5" s="151"/>
    </row>
    <row r="6" spans="1:14" ht="16.5" customHeight="1" x14ac:dyDescent="0.3">
      <c r="A6" s="151"/>
      <c r="B6" s="151"/>
      <c r="C6" s="151"/>
      <c r="D6" s="151"/>
      <c r="E6" s="151"/>
      <c r="F6" s="151"/>
      <c r="G6" s="151"/>
      <c r="H6" s="151"/>
      <c r="J6" s="151"/>
      <c r="K6" s="147"/>
      <c r="L6" s="434"/>
      <c r="M6" s="151"/>
      <c r="N6" s="151"/>
    </row>
    <row r="7" spans="1:14" ht="16.5" customHeight="1" x14ac:dyDescent="0.3">
      <c r="A7" s="151"/>
      <c r="B7" s="151"/>
      <c r="C7" s="151"/>
      <c r="D7" s="151"/>
      <c r="E7" s="151"/>
      <c r="F7" s="151"/>
      <c r="G7" s="151"/>
      <c r="H7" s="151"/>
      <c r="J7" s="151"/>
      <c r="K7" s="147"/>
      <c r="L7" s="435"/>
      <c r="M7" s="151"/>
      <c r="N7" s="151"/>
    </row>
    <row r="8" spans="1:14" ht="16.5" customHeight="1" x14ac:dyDescent="0.3">
      <c r="A8" s="151"/>
      <c r="B8" s="151"/>
      <c r="C8" s="151"/>
      <c r="D8" s="151"/>
      <c r="E8" s="151"/>
      <c r="F8" s="151"/>
      <c r="G8" s="151"/>
      <c r="H8" s="151"/>
      <c r="J8" s="151"/>
      <c r="M8" s="151"/>
      <c r="N8" s="151"/>
    </row>
    <row r="9" spans="1:14" ht="33.75" customHeight="1" x14ac:dyDescent="0.3">
      <c r="A9" s="151"/>
      <c r="B9" s="151"/>
      <c r="C9" s="151"/>
      <c r="D9" s="151"/>
      <c r="E9" s="151"/>
      <c r="F9" s="151"/>
      <c r="G9" s="151"/>
      <c r="H9" s="151"/>
      <c r="J9" s="436"/>
      <c r="K9" s="2"/>
      <c r="M9" s="151"/>
      <c r="N9" s="151"/>
    </row>
    <row r="10" spans="1:14" ht="16.5" customHeight="1" x14ac:dyDescent="0.3">
      <c r="A10" s="151"/>
      <c r="B10" s="151"/>
      <c r="C10" s="151"/>
      <c r="D10" s="151"/>
      <c r="E10" s="151"/>
      <c r="F10" s="151"/>
      <c r="G10" s="151"/>
      <c r="H10" s="151"/>
      <c r="J10" s="436"/>
      <c r="K10" s="2"/>
      <c r="M10" s="151"/>
      <c r="N10" s="151"/>
    </row>
    <row r="11" spans="1:14" ht="16.5" customHeight="1" x14ac:dyDescent="0.3">
      <c r="A11" s="151"/>
      <c r="B11" s="151"/>
      <c r="C11" s="151"/>
      <c r="D11" s="151"/>
      <c r="E11" s="151"/>
      <c r="F11" s="151"/>
      <c r="G11" s="151"/>
      <c r="H11" s="151"/>
      <c r="J11" s="437"/>
      <c r="K11" s="437"/>
      <c r="L11" s="151"/>
      <c r="M11" s="151"/>
      <c r="N11" s="151"/>
    </row>
    <row r="12" spans="1:14" ht="16.5" customHeight="1" x14ac:dyDescent="0.3">
      <c r="A12" s="151"/>
      <c r="B12" s="151"/>
      <c r="C12" s="151"/>
      <c r="D12" s="151"/>
      <c r="E12" s="151"/>
      <c r="F12" s="151"/>
      <c r="G12" s="151"/>
      <c r="H12" s="151"/>
      <c r="J12" s="569"/>
      <c r="K12" s="569"/>
      <c r="L12" s="151"/>
      <c r="M12" s="151"/>
      <c r="N12" s="151"/>
    </row>
    <row r="13" spans="1:14" ht="16.5" customHeight="1" x14ac:dyDescent="0.3">
      <c r="A13" s="438">
        <v>2018</v>
      </c>
      <c r="B13" s="438">
        <v>2019</v>
      </c>
      <c r="C13" s="438">
        <v>2020</v>
      </c>
      <c r="D13" s="438">
        <v>2021</v>
      </c>
      <c r="E13" s="438">
        <v>2022</v>
      </c>
      <c r="F13" s="438">
        <v>2023</v>
      </c>
      <c r="G13" s="151"/>
      <c r="H13" s="151"/>
      <c r="J13" s="439"/>
      <c r="K13" s="439"/>
      <c r="L13" s="151"/>
      <c r="M13" s="151"/>
      <c r="N13" s="151"/>
    </row>
    <row r="14" spans="1:14" ht="16.5" x14ac:dyDescent="0.3">
      <c r="A14" s="8" t="s">
        <v>284</v>
      </c>
      <c r="B14" s="151"/>
      <c r="C14" s="151"/>
      <c r="D14" s="151"/>
      <c r="E14" s="151"/>
      <c r="F14" s="151"/>
      <c r="G14" s="151"/>
      <c r="H14" s="151"/>
      <c r="J14" s="436"/>
      <c r="K14" s="436"/>
      <c r="L14" s="151"/>
      <c r="M14" s="151"/>
      <c r="N14" s="151"/>
    </row>
    <row r="15" spans="1:14" ht="16.5" customHeight="1" x14ac:dyDescent="0.3">
      <c r="A15" s="440"/>
      <c r="B15" s="440"/>
      <c r="C15" s="440"/>
      <c r="D15" s="440"/>
      <c r="E15" s="440"/>
      <c r="F15" s="440"/>
      <c r="G15" s="151"/>
      <c r="H15" s="151"/>
      <c r="J15" s="436"/>
      <c r="K15" s="436"/>
      <c r="L15" s="151"/>
      <c r="M15" s="151"/>
      <c r="N15" s="151"/>
    </row>
    <row r="16" spans="1:14" s="441" customFormat="1" ht="16.5" customHeight="1" x14ac:dyDescent="0.25">
      <c r="J16" s="442"/>
      <c r="K16" s="442"/>
    </row>
    <row r="17" spans="1:9" s="441" customFormat="1" ht="15" customHeight="1" x14ac:dyDescent="0.3">
      <c r="I17" s="443"/>
    </row>
    <row r="18" spans="1:9" s="441" customFormat="1" ht="15" customHeight="1" thickBot="1" x14ac:dyDescent="0.35">
      <c r="A18" s="444"/>
      <c r="B18" s="535">
        <v>43709</v>
      </c>
      <c r="C18" s="535">
        <v>44076</v>
      </c>
      <c r="D18" s="535">
        <v>44442</v>
      </c>
      <c r="E18" s="535">
        <v>44808</v>
      </c>
      <c r="F18" s="535">
        <v>45174</v>
      </c>
      <c r="G18" s="535">
        <v>45541</v>
      </c>
    </row>
    <row r="19" spans="1:9" s="441" customFormat="1" ht="15" customHeight="1" x14ac:dyDescent="0.3">
      <c r="A19" s="446" t="s">
        <v>285</v>
      </c>
      <c r="B19" s="178">
        <v>135.68200000000013</v>
      </c>
      <c r="C19" s="178">
        <v>13.096386370000118</v>
      </c>
      <c r="D19" s="178">
        <v>61.8766827500001</v>
      </c>
      <c r="E19" s="178">
        <v>66.563247030000184</v>
      </c>
      <c r="F19" s="178">
        <v>72.337158889999955</v>
      </c>
      <c r="G19" s="178">
        <v>97.842625079999948</v>
      </c>
    </row>
    <row r="20" spans="1:9" s="441" customFormat="1" ht="15" customHeight="1" x14ac:dyDescent="0.25"/>
    <row r="21" spans="1:9" s="441" customFormat="1" ht="15" customHeight="1" x14ac:dyDescent="0.25"/>
    <row r="22" spans="1:9" s="441" customFormat="1" ht="15" customHeight="1" x14ac:dyDescent="0.25"/>
    <row r="23" spans="1:9" s="441" customFormat="1" ht="15" customHeight="1" x14ac:dyDescent="0.25"/>
    <row r="24" spans="1:9" s="441" customFormat="1" ht="15" customHeight="1" x14ac:dyDescent="0.25"/>
    <row r="25" spans="1:9" s="441" customFormat="1" ht="15" customHeight="1" x14ac:dyDescent="0.25"/>
    <row r="26" spans="1:9" s="441" customFormat="1" ht="15" customHeight="1" x14ac:dyDescent="0.25"/>
    <row r="27" spans="1:9" s="441" customFormat="1" ht="15" customHeight="1" x14ac:dyDescent="0.25"/>
    <row r="28" spans="1:9" s="441" customFormat="1" ht="15" customHeight="1" x14ac:dyDescent="0.25"/>
    <row r="29" spans="1:9" s="441" customFormat="1" ht="15" customHeight="1" x14ac:dyDescent="0.25"/>
    <row r="30" spans="1:9" s="441" customFormat="1" ht="15" customHeight="1" x14ac:dyDescent="0.25"/>
    <row r="31" spans="1:9" s="441" customFormat="1" ht="15" customHeight="1" x14ac:dyDescent="0.25"/>
    <row r="32" spans="1:9" s="441" customFormat="1" ht="15" customHeight="1" x14ac:dyDescent="0.25"/>
    <row r="33" s="441" customFormat="1" ht="15" customHeight="1" x14ac:dyDescent="0.25"/>
    <row r="34" s="441" customFormat="1" ht="15" customHeight="1" x14ac:dyDescent="0.25"/>
    <row r="35" s="441" customFormat="1" ht="15" customHeight="1" x14ac:dyDescent="0.25"/>
    <row r="36" s="441" customFormat="1" ht="15" customHeight="1" x14ac:dyDescent="0.25"/>
    <row r="37" s="441" customFormat="1" ht="15" customHeight="1" x14ac:dyDescent="0.25"/>
    <row r="38" s="441" customFormat="1" ht="15" customHeight="1" x14ac:dyDescent="0.25"/>
    <row r="39" s="441" customFormat="1" ht="15" customHeight="1" x14ac:dyDescent="0.25"/>
    <row r="40" s="441" customFormat="1" ht="15" customHeight="1" x14ac:dyDescent="0.25"/>
    <row r="41" s="441" customFormat="1" ht="15" customHeight="1" x14ac:dyDescent="0.25"/>
    <row r="42" s="441" customFormat="1" ht="15" customHeight="1" x14ac:dyDescent="0.25"/>
    <row r="43" s="441" customFormat="1" ht="15" customHeight="1" x14ac:dyDescent="0.25"/>
    <row r="44" s="441" customFormat="1" ht="15" customHeight="1" x14ac:dyDescent="0.25"/>
    <row r="45" s="441" customFormat="1" ht="15" customHeight="1" x14ac:dyDescent="0.25"/>
    <row r="46" s="441" customFormat="1" ht="15" customHeight="1" x14ac:dyDescent="0.25"/>
    <row r="47" s="441" customFormat="1" ht="15" customHeight="1" x14ac:dyDescent="0.25"/>
    <row r="48" s="441" customFormat="1" ht="15" customHeight="1" x14ac:dyDescent="0.25"/>
    <row r="49" s="441" customFormat="1" ht="15" customHeight="1" x14ac:dyDescent="0.25"/>
    <row r="50" s="441" customFormat="1" ht="15" customHeight="1" x14ac:dyDescent="0.25"/>
    <row r="51" s="441" customFormat="1" ht="15" customHeight="1" x14ac:dyDescent="0.25"/>
    <row r="52" s="441" customFormat="1" ht="15" customHeight="1" x14ac:dyDescent="0.25"/>
    <row r="53" s="441" customFormat="1" ht="15" customHeight="1" x14ac:dyDescent="0.25"/>
    <row r="54" s="441" customFormat="1" ht="15" customHeight="1" x14ac:dyDescent="0.25"/>
    <row r="55" s="441" customFormat="1" ht="15" customHeight="1" x14ac:dyDescent="0.25"/>
    <row r="56" s="441" customFormat="1" ht="15" customHeight="1" x14ac:dyDescent="0.25"/>
    <row r="57" s="441" customFormat="1" ht="15" customHeight="1" x14ac:dyDescent="0.25"/>
    <row r="58" s="441" customFormat="1" ht="15" customHeight="1" x14ac:dyDescent="0.25"/>
    <row r="59" s="441" customFormat="1" ht="15" customHeight="1" x14ac:dyDescent="0.25"/>
    <row r="60" s="441" customFormat="1" ht="15" customHeight="1" x14ac:dyDescent="0.25"/>
    <row r="61" s="441" customFormat="1" ht="15" customHeight="1" x14ac:dyDescent="0.25"/>
    <row r="62" s="441" customFormat="1" ht="15" customHeight="1" x14ac:dyDescent="0.25"/>
    <row r="63" s="441" customFormat="1" ht="15" customHeight="1" x14ac:dyDescent="0.25"/>
    <row r="64" s="441" customFormat="1" ht="15" customHeight="1" x14ac:dyDescent="0.25"/>
    <row r="65" s="441" customFormat="1" ht="15" customHeight="1" x14ac:dyDescent="0.25"/>
    <row r="66" s="441" customFormat="1" ht="15" customHeight="1" x14ac:dyDescent="0.25"/>
    <row r="67" s="441" customFormat="1" ht="15" customHeight="1" x14ac:dyDescent="0.25"/>
    <row r="68" s="441" customFormat="1" ht="15" customHeight="1" x14ac:dyDescent="0.25"/>
    <row r="69" s="441" customFormat="1" ht="15" customHeight="1" x14ac:dyDescent="0.25"/>
    <row r="70" s="441" customFormat="1" ht="15" customHeight="1" x14ac:dyDescent="0.25"/>
    <row r="71" s="441" customFormat="1" ht="15" customHeight="1" x14ac:dyDescent="0.25"/>
    <row r="72" s="441" customFormat="1" ht="15" customHeight="1" x14ac:dyDescent="0.25"/>
    <row r="73" s="441" customFormat="1" ht="15" customHeight="1" x14ac:dyDescent="0.25"/>
    <row r="74" s="441" customFormat="1" ht="15" customHeight="1" x14ac:dyDescent="0.25"/>
    <row r="75" s="441" customFormat="1" ht="15" customHeight="1" x14ac:dyDescent="0.25"/>
    <row r="76" s="441" customFormat="1" ht="15" customHeight="1" x14ac:dyDescent="0.25"/>
    <row r="77" s="441" customFormat="1" ht="15" customHeight="1" x14ac:dyDescent="0.25"/>
    <row r="78" s="441" customFormat="1" ht="15" customHeight="1" x14ac:dyDescent="0.25"/>
    <row r="79" s="441" customFormat="1" ht="15" customHeight="1" x14ac:dyDescent="0.25"/>
    <row r="80" s="441" customFormat="1" ht="15" customHeight="1" x14ac:dyDescent="0.25"/>
    <row r="81" s="441" customFormat="1" ht="15" customHeight="1" x14ac:dyDescent="0.25"/>
    <row r="82" s="441" customFormat="1" ht="15" customHeight="1" x14ac:dyDescent="0.25"/>
    <row r="83" s="441" customFormat="1" ht="15" customHeight="1" x14ac:dyDescent="0.25"/>
    <row r="84" s="441" customFormat="1" ht="15" customHeight="1" x14ac:dyDescent="0.25"/>
    <row r="85" s="441" customFormat="1" ht="15" customHeight="1" x14ac:dyDescent="0.25"/>
    <row r="86" s="441" customFormat="1" ht="15" customHeight="1" x14ac:dyDescent="0.25"/>
    <row r="87" s="441" customFormat="1" ht="15" customHeight="1" x14ac:dyDescent="0.25"/>
    <row r="88" s="441" customFormat="1" ht="15" customHeight="1" x14ac:dyDescent="0.25"/>
    <row r="89" s="441" customFormat="1" ht="15" customHeight="1" x14ac:dyDescent="0.25"/>
    <row r="90" s="441" customFormat="1" ht="15" customHeight="1" x14ac:dyDescent="0.25"/>
    <row r="91" s="441" customFormat="1" ht="15" customHeight="1" x14ac:dyDescent="0.25"/>
    <row r="92" s="441" customFormat="1" ht="15" customHeight="1" x14ac:dyDescent="0.25"/>
    <row r="93" s="441" customFormat="1" ht="15" customHeight="1" x14ac:dyDescent="0.25"/>
    <row r="94" s="441" customFormat="1" ht="15" customHeight="1" x14ac:dyDescent="0.25"/>
    <row r="95" s="441" customFormat="1" ht="15" customHeight="1" x14ac:dyDescent="0.25"/>
    <row r="96" s="441" customFormat="1" ht="15" customHeight="1" x14ac:dyDescent="0.25"/>
    <row r="97" s="441" customFormat="1" ht="15" customHeight="1" x14ac:dyDescent="0.25"/>
    <row r="98" s="441" customFormat="1" ht="15" customHeight="1" x14ac:dyDescent="0.25"/>
    <row r="99" s="441" customFormat="1" ht="15" customHeight="1" x14ac:dyDescent="0.25"/>
    <row r="100" s="441" customFormat="1" ht="15" customHeight="1" x14ac:dyDescent="0.25"/>
    <row r="101" s="441" customFormat="1" ht="15" customHeight="1" x14ac:dyDescent="0.25"/>
    <row r="102" s="441" customFormat="1" ht="15" customHeight="1" x14ac:dyDescent="0.25"/>
    <row r="103" s="441" customFormat="1" ht="15" customHeight="1" x14ac:dyDescent="0.25"/>
    <row r="104" s="441" customFormat="1" ht="15" customHeight="1" x14ac:dyDescent="0.25"/>
    <row r="105" s="441" customFormat="1" ht="15" customHeight="1" x14ac:dyDescent="0.25"/>
    <row r="106" s="441" customFormat="1" ht="15" customHeight="1" x14ac:dyDescent="0.25"/>
    <row r="107" s="441" customFormat="1" ht="15" customHeight="1" x14ac:dyDescent="0.25"/>
    <row r="108" s="441" customFormat="1" ht="15" customHeight="1" x14ac:dyDescent="0.25"/>
    <row r="109" s="441" customFormat="1" ht="15" customHeight="1" x14ac:dyDescent="0.25"/>
    <row r="110" s="441" customFormat="1" ht="15" customHeight="1" x14ac:dyDescent="0.25"/>
    <row r="111" s="441" customFormat="1" ht="15" customHeight="1" x14ac:dyDescent="0.25"/>
    <row r="112" s="441" customFormat="1" ht="15" customHeight="1" x14ac:dyDescent="0.25"/>
    <row r="113" s="441" customFormat="1" ht="15" customHeight="1" x14ac:dyDescent="0.25"/>
    <row r="114" s="441" customFormat="1" ht="15" customHeight="1" x14ac:dyDescent="0.25"/>
    <row r="115" s="441" customFormat="1" ht="15" customHeight="1" x14ac:dyDescent="0.25"/>
    <row r="116" s="441" customFormat="1" ht="15" customHeight="1" x14ac:dyDescent="0.25"/>
    <row r="117" s="441" customFormat="1" ht="15" customHeight="1" x14ac:dyDescent="0.25"/>
    <row r="118" s="441" customFormat="1" ht="15" customHeight="1" x14ac:dyDescent="0.25"/>
    <row r="119" s="441" customFormat="1" ht="15" customHeight="1" x14ac:dyDescent="0.25"/>
    <row r="120" s="441" customFormat="1" ht="15" customHeight="1" x14ac:dyDescent="0.25"/>
    <row r="121" s="441" customFormat="1" ht="15" customHeight="1" x14ac:dyDescent="0.25"/>
    <row r="122" s="441" customFormat="1" ht="15" customHeight="1" x14ac:dyDescent="0.25"/>
    <row r="123" s="441" customFormat="1" ht="15" customHeight="1" x14ac:dyDescent="0.25"/>
    <row r="124" s="441" customFormat="1" ht="15" customHeight="1" x14ac:dyDescent="0.25"/>
    <row r="125" s="441" customFormat="1" ht="15" customHeight="1" x14ac:dyDescent="0.25"/>
    <row r="126" s="441" customFormat="1" ht="15" customHeight="1" x14ac:dyDescent="0.25"/>
    <row r="127" s="441" customFormat="1" ht="15" customHeight="1" x14ac:dyDescent="0.25"/>
    <row r="128" s="441" customFormat="1" ht="15" customHeight="1" x14ac:dyDescent="0.25"/>
    <row r="129" s="441" customFormat="1" ht="15" customHeight="1" x14ac:dyDescent="0.25"/>
    <row r="130" s="441" customFormat="1" ht="15" customHeight="1" x14ac:dyDescent="0.25"/>
    <row r="131" s="441" customFormat="1" ht="15" customHeight="1" x14ac:dyDescent="0.25"/>
    <row r="132" s="441" customFormat="1" ht="15" customHeight="1" x14ac:dyDescent="0.25"/>
    <row r="133" s="441" customFormat="1" ht="15" customHeight="1" x14ac:dyDescent="0.25"/>
    <row r="134" s="441" customFormat="1" ht="15" customHeight="1" x14ac:dyDescent="0.25"/>
    <row r="135" s="441" customFormat="1" ht="15" customHeight="1" x14ac:dyDescent="0.25"/>
    <row r="136" s="441" customFormat="1" ht="15" customHeight="1" x14ac:dyDescent="0.25"/>
    <row r="137" s="441" customFormat="1" ht="15" customHeight="1" x14ac:dyDescent="0.25"/>
    <row r="138" s="441" customFormat="1" ht="15" customHeight="1" x14ac:dyDescent="0.25"/>
    <row r="139" s="441" customFormat="1" ht="15" customHeight="1" x14ac:dyDescent="0.25"/>
    <row r="140" s="441" customFormat="1" ht="15" customHeight="1" x14ac:dyDescent="0.25"/>
    <row r="141" s="441" customFormat="1" ht="15" customHeight="1" x14ac:dyDescent="0.25"/>
    <row r="142" s="441" customFormat="1" ht="15" customHeight="1" x14ac:dyDescent="0.25"/>
    <row r="143" s="441" customFormat="1" ht="15" customHeight="1" x14ac:dyDescent="0.25"/>
    <row r="144" s="441" customFormat="1" ht="15" customHeight="1" x14ac:dyDescent="0.25"/>
    <row r="145" s="441" customFormat="1" ht="15" customHeight="1" x14ac:dyDescent="0.25"/>
    <row r="146" s="441" customFormat="1" ht="15" customHeight="1" x14ac:dyDescent="0.25"/>
    <row r="147" s="441" customFormat="1" ht="15" customHeight="1" x14ac:dyDescent="0.25"/>
    <row r="148" s="441" customFormat="1" ht="15" customHeight="1" x14ac:dyDescent="0.25"/>
    <row r="149" s="441" customFormat="1" ht="15" customHeight="1" x14ac:dyDescent="0.25"/>
    <row r="150" s="441" customFormat="1" ht="15" customHeight="1" x14ac:dyDescent="0.25"/>
    <row r="151" s="441" customFormat="1" ht="15" customHeight="1" x14ac:dyDescent="0.25"/>
    <row r="152" s="441" customFormat="1" ht="15" customHeight="1" x14ac:dyDescent="0.25"/>
    <row r="153" s="441" customFormat="1" ht="15" customHeight="1" x14ac:dyDescent="0.25"/>
    <row r="154" s="441" customFormat="1" ht="15" customHeight="1" x14ac:dyDescent="0.25"/>
    <row r="155" s="441" customFormat="1" ht="15" customHeight="1" x14ac:dyDescent="0.25"/>
    <row r="156" s="441" customFormat="1" ht="15" customHeight="1" x14ac:dyDescent="0.25"/>
    <row r="157" s="441" customFormat="1" ht="15" customHeight="1" x14ac:dyDescent="0.25"/>
    <row r="158" s="441" customFormat="1" ht="15" customHeight="1" x14ac:dyDescent="0.25"/>
    <row r="159" s="441" customFormat="1" ht="15" customHeight="1" x14ac:dyDescent="0.25"/>
    <row r="160" s="441" customFormat="1" ht="15" customHeight="1" x14ac:dyDescent="0.25"/>
    <row r="161" s="441" customFormat="1" ht="15" customHeight="1" x14ac:dyDescent="0.25"/>
    <row r="162" s="441" customFormat="1" ht="15" customHeight="1" x14ac:dyDescent="0.25"/>
    <row r="163" s="441" customFormat="1" ht="15" customHeight="1" x14ac:dyDescent="0.25"/>
    <row r="164" s="441" customFormat="1" ht="15" customHeight="1" x14ac:dyDescent="0.25"/>
    <row r="165" s="441" customFormat="1" ht="15" customHeight="1" x14ac:dyDescent="0.25"/>
    <row r="166" s="441" customFormat="1" ht="15" customHeight="1" x14ac:dyDescent="0.25"/>
    <row r="167" s="441" customFormat="1" ht="15" customHeight="1" x14ac:dyDescent="0.25"/>
    <row r="168" s="441" customFormat="1" ht="15" customHeight="1" x14ac:dyDescent="0.25"/>
    <row r="169" s="441" customFormat="1" ht="15" customHeight="1" x14ac:dyDescent="0.25"/>
    <row r="170" s="441" customFormat="1" ht="15" customHeight="1" x14ac:dyDescent="0.25"/>
    <row r="171" s="441" customFormat="1" ht="15" customHeight="1" x14ac:dyDescent="0.25"/>
    <row r="172" s="441" customFormat="1" ht="15" customHeight="1" x14ac:dyDescent="0.25"/>
    <row r="173" s="441" customFormat="1" ht="15" customHeight="1" x14ac:dyDescent="0.25"/>
    <row r="174" s="441" customFormat="1" ht="15" customHeight="1" x14ac:dyDescent="0.25"/>
    <row r="175" s="441" customFormat="1" ht="15" customHeight="1" x14ac:dyDescent="0.25"/>
    <row r="176" s="441" customFormat="1" ht="15" customHeight="1" x14ac:dyDescent="0.25"/>
    <row r="177" s="441" customFormat="1" ht="15" customHeight="1" x14ac:dyDescent="0.25"/>
    <row r="178" s="441" customFormat="1" ht="15" customHeight="1" x14ac:dyDescent="0.25"/>
    <row r="179" s="441" customFormat="1" ht="15" customHeight="1" x14ac:dyDescent="0.25"/>
    <row r="180" s="441" customFormat="1" ht="15" customHeight="1" x14ac:dyDescent="0.25"/>
    <row r="181" s="441" customFormat="1" ht="15" customHeight="1" x14ac:dyDescent="0.25"/>
    <row r="182" s="441" customFormat="1" ht="15" customHeight="1" x14ac:dyDescent="0.25"/>
    <row r="183" s="441" customFormat="1" ht="15" customHeight="1" x14ac:dyDescent="0.25"/>
    <row r="184" s="441" customFormat="1" ht="15" customHeight="1" x14ac:dyDescent="0.25"/>
    <row r="185" s="441" customFormat="1" ht="15" customHeight="1" x14ac:dyDescent="0.25"/>
    <row r="186" s="441" customFormat="1" ht="15" customHeight="1" x14ac:dyDescent="0.25"/>
    <row r="187" s="441" customFormat="1" ht="15" customHeight="1" x14ac:dyDescent="0.25"/>
    <row r="188" s="441" customFormat="1" ht="15" customHeight="1" x14ac:dyDescent="0.25"/>
    <row r="189" s="441" customFormat="1" ht="15" customHeight="1" x14ac:dyDescent="0.25"/>
    <row r="190" s="441" customFormat="1" ht="15" customHeight="1" x14ac:dyDescent="0.25"/>
    <row r="191" s="441" customFormat="1" ht="15" customHeight="1" x14ac:dyDescent="0.25"/>
    <row r="192" s="441" customFormat="1" ht="15" customHeight="1" x14ac:dyDescent="0.25"/>
    <row r="193" s="441" customFormat="1" ht="15" customHeight="1" x14ac:dyDescent="0.25"/>
    <row r="194" s="441" customFormat="1" ht="15" customHeight="1" x14ac:dyDescent="0.25"/>
    <row r="195" s="441" customFormat="1" ht="15" customHeight="1" x14ac:dyDescent="0.25"/>
    <row r="196" s="441" customFormat="1" ht="15" customHeight="1" x14ac:dyDescent="0.25"/>
    <row r="197" s="441" customFormat="1" ht="15" customHeight="1" x14ac:dyDescent="0.25"/>
    <row r="198" s="441" customFormat="1" ht="15" customHeight="1" x14ac:dyDescent="0.25"/>
    <row r="199" s="441" customFormat="1" ht="15" customHeight="1" x14ac:dyDescent="0.25"/>
    <row r="200" s="441" customFormat="1" ht="15" customHeight="1" x14ac:dyDescent="0.25"/>
    <row r="201" s="441" customFormat="1" ht="15" customHeight="1" x14ac:dyDescent="0.25"/>
    <row r="202" s="441" customFormat="1" ht="15" customHeight="1" x14ac:dyDescent="0.25"/>
    <row r="203" s="441" customFormat="1" ht="15" customHeight="1" x14ac:dyDescent="0.25"/>
    <row r="204" s="441" customFormat="1" ht="15" customHeight="1" x14ac:dyDescent="0.25"/>
    <row r="205" s="441" customFormat="1" ht="15" customHeight="1" x14ac:dyDescent="0.25"/>
    <row r="206" s="441" customFormat="1" ht="15" customHeight="1" x14ac:dyDescent="0.25"/>
    <row r="207" s="441" customFormat="1" ht="15" customHeight="1" x14ac:dyDescent="0.25"/>
    <row r="208" s="441" customFormat="1" ht="15" customHeight="1" x14ac:dyDescent="0.25"/>
    <row r="209" s="441" customFormat="1" ht="15" customHeight="1" x14ac:dyDescent="0.25"/>
    <row r="210" s="441" customFormat="1" ht="15" customHeight="1" x14ac:dyDescent="0.25"/>
    <row r="211" s="441" customFormat="1" ht="15" customHeight="1" x14ac:dyDescent="0.25"/>
    <row r="212" s="441" customFormat="1" ht="15" customHeight="1" x14ac:dyDescent="0.25"/>
    <row r="213" s="441" customFormat="1" ht="15" customHeight="1" x14ac:dyDescent="0.25"/>
    <row r="214" s="441" customFormat="1" ht="15" customHeight="1" x14ac:dyDescent="0.25"/>
    <row r="215" s="441" customFormat="1" ht="15" customHeight="1" x14ac:dyDescent="0.25"/>
    <row r="216" s="441" customFormat="1" ht="15" customHeight="1" x14ac:dyDescent="0.25"/>
    <row r="217" s="441" customFormat="1" ht="15" customHeight="1" x14ac:dyDescent="0.25"/>
    <row r="218" s="441" customFormat="1" ht="15" customHeight="1" x14ac:dyDescent="0.25"/>
    <row r="219" s="441" customFormat="1" ht="15" customHeight="1" x14ac:dyDescent="0.25"/>
    <row r="220" s="441" customFormat="1" ht="15" customHeight="1" x14ac:dyDescent="0.25"/>
    <row r="221" s="441" customFormat="1" ht="15" customHeight="1" x14ac:dyDescent="0.25"/>
    <row r="222" s="441" customFormat="1" ht="15" customHeight="1" x14ac:dyDescent="0.25"/>
    <row r="223" s="441" customFormat="1" ht="15" customHeight="1" x14ac:dyDescent="0.25"/>
    <row r="224" s="441" customFormat="1" ht="15" customHeight="1" x14ac:dyDescent="0.25"/>
    <row r="225" s="441" customFormat="1" ht="15" customHeight="1" x14ac:dyDescent="0.25"/>
    <row r="226" s="441" customFormat="1" ht="15" customHeight="1" x14ac:dyDescent="0.25"/>
    <row r="227" s="441" customFormat="1" ht="15" customHeight="1" x14ac:dyDescent="0.25"/>
    <row r="228" s="441" customFormat="1" ht="15" customHeight="1" x14ac:dyDescent="0.25"/>
    <row r="229" s="441" customFormat="1" ht="15" customHeight="1" x14ac:dyDescent="0.25"/>
    <row r="230" s="441" customFormat="1" ht="15" customHeight="1" x14ac:dyDescent="0.25"/>
    <row r="231" s="441" customFormat="1" ht="15" customHeight="1" x14ac:dyDescent="0.25"/>
    <row r="232" s="441" customFormat="1" ht="15" customHeight="1" x14ac:dyDescent="0.25"/>
    <row r="233" s="441" customFormat="1" ht="15" customHeight="1" x14ac:dyDescent="0.25"/>
    <row r="234" s="441" customFormat="1" ht="15" customHeight="1" x14ac:dyDescent="0.25"/>
    <row r="235" s="441" customFormat="1" ht="15" customHeight="1" x14ac:dyDescent="0.25"/>
    <row r="236" s="441" customFormat="1" ht="15" customHeight="1" x14ac:dyDescent="0.25"/>
    <row r="237" s="441" customFormat="1" ht="15" customHeight="1" x14ac:dyDescent="0.25"/>
    <row r="238" s="441" customFormat="1" ht="15" customHeight="1" x14ac:dyDescent="0.25"/>
    <row r="239" s="441" customFormat="1" ht="15" customHeight="1" x14ac:dyDescent="0.25"/>
    <row r="240" s="441" customFormat="1" ht="15" customHeight="1" x14ac:dyDescent="0.25"/>
    <row r="241" s="441" customFormat="1" ht="15" customHeight="1" x14ac:dyDescent="0.25"/>
    <row r="242" s="441" customFormat="1" ht="15" customHeight="1" x14ac:dyDescent="0.25"/>
    <row r="243" s="441" customFormat="1" ht="15" customHeight="1" x14ac:dyDescent="0.25"/>
    <row r="244" s="441" customFormat="1" ht="15" customHeight="1" x14ac:dyDescent="0.25"/>
    <row r="245" s="441" customFormat="1" ht="15" customHeight="1" x14ac:dyDescent="0.25"/>
    <row r="246" s="441" customFormat="1" ht="15" customHeight="1" x14ac:dyDescent="0.25"/>
    <row r="247" s="441" customFormat="1" ht="15" customHeight="1" x14ac:dyDescent="0.25"/>
    <row r="248" s="441" customFormat="1" ht="15" customHeight="1" x14ac:dyDescent="0.25"/>
    <row r="249" s="441" customFormat="1" ht="15" customHeight="1" x14ac:dyDescent="0.25"/>
    <row r="250" s="441" customFormat="1" ht="15" customHeight="1" x14ac:dyDescent="0.25"/>
    <row r="251" s="441" customFormat="1" ht="15" customHeight="1" x14ac:dyDescent="0.25"/>
    <row r="252" s="441" customFormat="1" ht="15" customHeight="1" x14ac:dyDescent="0.25"/>
    <row r="253" s="441" customFormat="1" ht="15" customHeight="1" x14ac:dyDescent="0.25"/>
    <row r="254" s="441" customFormat="1" ht="15" customHeight="1" x14ac:dyDescent="0.25"/>
    <row r="255" s="441" customFormat="1" ht="15" customHeight="1" x14ac:dyDescent="0.25"/>
    <row r="256" s="441" customFormat="1" ht="15" customHeight="1" x14ac:dyDescent="0.25"/>
    <row r="257" s="441" customFormat="1" ht="15" customHeight="1" x14ac:dyDescent="0.25"/>
    <row r="258" s="441" customFormat="1" ht="15" customHeight="1" x14ac:dyDescent="0.25"/>
    <row r="259" s="441" customFormat="1" ht="15" customHeight="1" x14ac:dyDescent="0.25"/>
    <row r="260" s="441" customFormat="1" ht="15" customHeight="1" x14ac:dyDescent="0.25"/>
    <row r="261" s="441" customFormat="1" ht="15" customHeight="1" x14ac:dyDescent="0.25"/>
    <row r="262" s="441" customFormat="1" ht="15" customHeight="1" x14ac:dyDescent="0.25"/>
    <row r="263" s="441" customFormat="1" ht="15" customHeight="1" x14ac:dyDescent="0.25"/>
    <row r="264" s="441" customFormat="1" ht="15" customHeight="1" x14ac:dyDescent="0.25"/>
    <row r="265" s="441" customFormat="1" ht="15" customHeight="1" x14ac:dyDescent="0.25"/>
    <row r="266" s="441" customFormat="1" ht="15" customHeight="1" x14ac:dyDescent="0.25"/>
    <row r="267" s="441" customFormat="1" ht="15" customHeight="1" x14ac:dyDescent="0.25"/>
    <row r="268" s="441" customFormat="1" ht="15" customHeight="1" x14ac:dyDescent="0.25"/>
    <row r="269" s="441" customFormat="1" ht="15" customHeight="1" x14ac:dyDescent="0.25"/>
    <row r="270" s="441" customFormat="1" ht="15" customHeight="1" x14ac:dyDescent="0.25"/>
    <row r="271" s="441" customFormat="1" ht="15" customHeight="1" x14ac:dyDescent="0.25"/>
    <row r="272" s="441" customFormat="1" ht="15" customHeight="1" x14ac:dyDescent="0.25"/>
    <row r="273" s="441" customFormat="1" ht="15" customHeight="1" x14ac:dyDescent="0.25"/>
    <row r="274" s="441" customFormat="1" ht="15" customHeight="1" x14ac:dyDescent="0.25"/>
    <row r="275" s="441" customFormat="1" ht="15" customHeight="1" x14ac:dyDescent="0.25"/>
    <row r="276" s="441" customFormat="1" ht="15" customHeight="1" x14ac:dyDescent="0.25"/>
    <row r="277" s="441" customFormat="1" ht="15" customHeight="1" x14ac:dyDescent="0.25"/>
    <row r="278" s="441" customFormat="1" ht="15" customHeight="1" x14ac:dyDescent="0.25"/>
    <row r="279" s="441" customFormat="1" ht="15" customHeight="1" x14ac:dyDescent="0.25"/>
    <row r="280" s="441" customFormat="1" ht="15" customHeight="1" x14ac:dyDescent="0.25"/>
    <row r="281" s="441" customFormat="1" ht="15" customHeight="1" x14ac:dyDescent="0.25"/>
    <row r="282" s="441" customFormat="1" ht="15" customHeight="1" x14ac:dyDescent="0.25"/>
    <row r="283" s="441" customFormat="1" ht="15" customHeight="1" x14ac:dyDescent="0.25"/>
    <row r="284" s="441" customFormat="1" ht="15" customHeight="1" x14ac:dyDescent="0.25"/>
    <row r="285" s="441" customFormat="1" ht="15" customHeight="1" x14ac:dyDescent="0.25"/>
    <row r="286" s="441" customFormat="1" ht="15" customHeight="1" x14ac:dyDescent="0.25"/>
    <row r="287" s="441" customFormat="1" ht="15" customHeight="1" x14ac:dyDescent="0.25"/>
    <row r="288" s="441" customFormat="1" ht="15" customHeight="1" x14ac:dyDescent="0.25"/>
    <row r="289" s="441" customFormat="1" ht="15" customHeight="1" x14ac:dyDescent="0.25"/>
    <row r="290" s="441" customFormat="1" ht="15" customHeight="1" x14ac:dyDescent="0.25"/>
    <row r="291" s="441" customFormat="1" ht="15" customHeight="1" x14ac:dyDescent="0.25"/>
    <row r="292" s="441" customFormat="1" ht="15" customHeight="1" x14ac:dyDescent="0.25"/>
    <row r="293" s="441" customFormat="1" ht="15" customHeight="1" x14ac:dyDescent="0.25"/>
    <row r="294" s="441" customFormat="1" ht="15" customHeight="1" x14ac:dyDescent="0.25"/>
    <row r="295" s="441" customFormat="1" ht="15" customHeight="1" x14ac:dyDescent="0.25"/>
    <row r="296" s="441" customFormat="1" ht="15" customHeight="1" x14ac:dyDescent="0.25"/>
    <row r="297" s="441" customFormat="1" ht="15" customHeight="1" x14ac:dyDescent="0.25"/>
    <row r="298" s="441" customFormat="1" ht="15" customHeight="1" x14ac:dyDescent="0.25"/>
    <row r="299" s="441" customFormat="1" ht="15" customHeight="1" x14ac:dyDescent="0.25"/>
    <row r="300" s="441" customFormat="1" ht="15" customHeight="1" x14ac:dyDescent="0.25"/>
    <row r="301" s="441" customFormat="1" ht="15" customHeight="1" x14ac:dyDescent="0.25"/>
    <row r="302" s="441" customFormat="1" ht="15" customHeight="1" x14ac:dyDescent="0.25"/>
    <row r="303" s="441" customFormat="1" ht="15" customHeight="1" x14ac:dyDescent="0.25"/>
    <row r="304" s="441" customFormat="1" ht="15" customHeight="1" x14ac:dyDescent="0.25"/>
    <row r="305" s="441" customFormat="1" ht="15" customHeight="1" x14ac:dyDescent="0.25"/>
    <row r="306" s="441" customFormat="1" ht="15" customHeight="1" x14ac:dyDescent="0.25"/>
    <row r="307" s="441" customFormat="1" ht="15" customHeight="1" x14ac:dyDescent="0.25"/>
    <row r="308" s="441" customFormat="1" ht="15" customHeight="1" x14ac:dyDescent="0.25"/>
    <row r="309" s="441" customFormat="1" ht="15" customHeight="1" x14ac:dyDescent="0.25"/>
    <row r="310" s="441" customFormat="1" ht="15" customHeight="1" x14ac:dyDescent="0.25"/>
    <row r="311" s="441" customFormat="1" ht="15" customHeight="1" x14ac:dyDescent="0.25"/>
    <row r="312" s="441" customFormat="1" ht="15" customHeight="1" x14ac:dyDescent="0.25"/>
    <row r="313" s="441" customFormat="1" ht="15" customHeight="1" x14ac:dyDescent="0.25"/>
    <row r="314" s="441" customFormat="1" ht="15" customHeight="1" x14ac:dyDescent="0.25"/>
    <row r="315" s="441" customFormat="1" ht="15" customHeight="1" x14ac:dyDescent="0.25"/>
    <row r="316" s="441" customFormat="1" ht="15" customHeight="1" x14ac:dyDescent="0.25"/>
    <row r="317" s="441" customFormat="1" ht="15" customHeight="1" x14ac:dyDescent="0.25"/>
    <row r="318" s="441" customFormat="1" ht="15" customHeight="1" x14ac:dyDescent="0.25"/>
    <row r="319" s="441" customFormat="1" ht="15" customHeight="1" x14ac:dyDescent="0.25"/>
    <row r="320" s="441" customFormat="1" ht="15" customHeight="1" x14ac:dyDescent="0.25"/>
    <row r="321" s="441" customFormat="1" ht="15" customHeight="1" x14ac:dyDescent="0.25"/>
    <row r="322" s="441" customFormat="1" ht="15" customHeight="1" x14ac:dyDescent="0.25"/>
    <row r="323" s="441" customFormat="1" ht="15" customHeight="1" x14ac:dyDescent="0.25"/>
    <row r="324" s="441" customFormat="1" ht="15" customHeight="1" x14ac:dyDescent="0.25"/>
    <row r="325" s="441" customFormat="1" ht="15" customHeight="1" x14ac:dyDescent="0.25"/>
    <row r="326" s="441" customFormat="1" ht="15" customHeight="1" x14ac:dyDescent="0.25"/>
    <row r="327" s="441" customFormat="1" ht="15" customHeight="1" x14ac:dyDescent="0.25"/>
    <row r="328" s="441" customFormat="1" ht="15" customHeight="1" x14ac:dyDescent="0.25"/>
    <row r="329" s="441" customFormat="1" ht="15" customHeight="1" x14ac:dyDescent="0.25"/>
    <row r="330" s="441" customFormat="1" ht="15" customHeight="1" x14ac:dyDescent="0.25"/>
    <row r="331" s="441" customFormat="1" ht="15" customHeight="1" x14ac:dyDescent="0.25"/>
    <row r="332" s="441" customFormat="1" ht="15" customHeight="1" x14ac:dyDescent="0.25"/>
    <row r="333" s="441" customFormat="1" ht="15" customHeight="1" x14ac:dyDescent="0.25"/>
    <row r="334" s="441" customFormat="1" ht="15" customHeight="1" x14ac:dyDescent="0.25"/>
    <row r="335" s="441" customFormat="1" ht="15" customHeight="1" x14ac:dyDescent="0.25"/>
    <row r="336" s="441" customFormat="1" ht="15" customHeight="1" x14ac:dyDescent="0.25"/>
    <row r="337" s="441" customFormat="1" ht="15" customHeight="1" x14ac:dyDescent="0.25"/>
    <row r="338" s="441" customFormat="1" ht="15" customHeight="1" x14ac:dyDescent="0.25"/>
    <row r="339" s="441" customFormat="1" ht="15" customHeight="1" x14ac:dyDescent="0.25"/>
    <row r="340" s="441" customFormat="1" ht="15" customHeight="1" x14ac:dyDescent="0.25"/>
    <row r="341" s="441" customFormat="1" ht="15" customHeight="1" x14ac:dyDescent="0.25"/>
    <row r="342" s="441" customFormat="1" ht="15" customHeight="1" x14ac:dyDescent="0.25"/>
    <row r="343" s="441" customFormat="1" ht="15" customHeight="1" x14ac:dyDescent="0.25"/>
    <row r="344" s="441" customFormat="1" ht="15" customHeight="1" x14ac:dyDescent="0.25"/>
    <row r="345" s="441" customFormat="1" ht="15" customHeight="1" x14ac:dyDescent="0.25"/>
    <row r="346" s="441" customFormat="1" ht="15" customHeight="1" x14ac:dyDescent="0.25"/>
    <row r="347" s="441" customFormat="1" ht="15" customHeight="1" x14ac:dyDescent="0.25"/>
    <row r="348" s="441" customFormat="1" ht="15" customHeight="1" x14ac:dyDescent="0.25"/>
    <row r="349" s="441" customFormat="1" ht="15" customHeight="1" x14ac:dyDescent="0.25"/>
    <row r="350" s="441" customFormat="1" ht="15" customHeight="1" x14ac:dyDescent="0.25"/>
    <row r="351" s="441" customFormat="1" ht="15" customHeight="1" x14ac:dyDescent="0.25"/>
    <row r="352" s="441" customFormat="1" ht="15" customHeight="1" x14ac:dyDescent="0.25"/>
    <row r="353" s="441" customFormat="1" ht="15" customHeight="1" x14ac:dyDescent="0.25"/>
    <row r="354" s="441" customFormat="1" ht="15" customHeight="1" x14ac:dyDescent="0.25"/>
    <row r="355" s="441" customFormat="1" ht="15" customHeight="1" x14ac:dyDescent="0.25"/>
    <row r="356" s="441" customFormat="1" ht="15" customHeight="1" x14ac:dyDescent="0.25"/>
    <row r="357" s="441" customFormat="1" ht="15" customHeight="1" x14ac:dyDescent="0.25"/>
    <row r="358" s="441" customFormat="1" ht="15" customHeight="1" x14ac:dyDescent="0.25"/>
    <row r="359" s="441" customFormat="1" ht="15" customHeight="1" x14ac:dyDescent="0.25"/>
    <row r="360" s="441" customFormat="1" ht="15" customHeight="1" x14ac:dyDescent="0.25"/>
    <row r="361" s="441" customFormat="1" ht="15" customHeight="1" x14ac:dyDescent="0.25"/>
    <row r="362" s="441" customFormat="1" ht="15" customHeight="1" x14ac:dyDescent="0.25"/>
    <row r="363" s="441" customFormat="1" ht="15" customHeight="1" x14ac:dyDescent="0.25"/>
    <row r="364" s="441" customFormat="1" ht="15" customHeight="1" x14ac:dyDescent="0.25"/>
    <row r="365" s="441" customFormat="1" ht="15" customHeight="1" x14ac:dyDescent="0.25"/>
    <row r="366" s="441" customFormat="1" ht="15" customHeight="1" x14ac:dyDescent="0.25"/>
    <row r="367" s="441" customFormat="1" ht="15" customHeight="1" x14ac:dyDescent="0.25"/>
    <row r="368" s="441" customFormat="1" ht="15" customHeight="1" x14ac:dyDescent="0.25"/>
    <row r="369" s="441" customFormat="1" ht="15" customHeight="1" x14ac:dyDescent="0.25"/>
    <row r="370" s="441" customFormat="1" ht="15" customHeight="1" x14ac:dyDescent="0.25"/>
    <row r="371" s="441" customFormat="1" ht="15" customHeight="1" x14ac:dyDescent="0.25"/>
    <row r="372" s="441" customFormat="1" ht="15" customHeight="1" x14ac:dyDescent="0.25"/>
    <row r="373" s="441" customFormat="1" ht="15" customHeight="1" x14ac:dyDescent="0.25"/>
    <row r="374" s="441" customFormat="1" ht="15" customHeight="1" x14ac:dyDescent="0.25"/>
    <row r="375" s="441" customFormat="1" ht="15" customHeight="1" x14ac:dyDescent="0.25"/>
    <row r="376" s="441" customFormat="1" ht="15" customHeight="1" x14ac:dyDescent="0.25"/>
    <row r="377" s="441" customFormat="1" ht="15" customHeight="1" x14ac:dyDescent="0.25"/>
    <row r="378" s="441" customFormat="1" ht="15" customHeight="1" x14ac:dyDescent="0.25"/>
    <row r="379" s="441" customFormat="1" ht="15" customHeight="1" x14ac:dyDescent="0.25"/>
    <row r="380" s="441" customFormat="1" ht="15" customHeight="1" x14ac:dyDescent="0.25"/>
    <row r="381" s="441" customFormat="1" ht="15" customHeight="1" x14ac:dyDescent="0.25"/>
    <row r="382" s="441" customFormat="1" ht="15" customHeight="1" x14ac:dyDescent="0.25"/>
    <row r="383" s="441" customFormat="1" ht="15" customHeight="1" x14ac:dyDescent="0.25"/>
    <row r="384" s="441" customFormat="1" ht="15" customHeight="1" x14ac:dyDescent="0.25"/>
    <row r="385" s="441" customFormat="1" ht="15" customHeight="1" x14ac:dyDescent="0.25"/>
    <row r="386" s="441" customFormat="1" ht="15" customHeight="1" x14ac:dyDescent="0.25"/>
    <row r="387" s="441" customFormat="1" ht="15" customHeight="1" x14ac:dyDescent="0.25"/>
    <row r="388" s="441" customFormat="1" ht="15" customHeight="1" x14ac:dyDescent="0.25"/>
    <row r="389" s="441" customFormat="1" ht="15" customHeight="1" x14ac:dyDescent="0.25"/>
    <row r="390" s="441" customFormat="1" ht="15" customHeight="1" x14ac:dyDescent="0.25"/>
    <row r="391" s="441" customFormat="1" ht="15" customHeight="1" x14ac:dyDescent="0.25"/>
    <row r="392" s="441" customFormat="1" ht="15" customHeight="1" x14ac:dyDescent="0.25"/>
    <row r="393" s="441" customFormat="1" ht="15" customHeight="1" x14ac:dyDescent="0.25"/>
    <row r="394" s="441" customFormat="1" ht="15" customHeight="1" x14ac:dyDescent="0.25"/>
    <row r="395" s="441" customFormat="1" ht="15" customHeight="1" x14ac:dyDescent="0.25"/>
    <row r="396" s="441" customFormat="1" ht="15" customHeight="1" x14ac:dyDescent="0.25"/>
    <row r="397" s="441" customFormat="1" ht="15" customHeight="1" x14ac:dyDescent="0.25"/>
    <row r="398" s="441" customFormat="1" ht="15" customHeight="1" x14ac:dyDescent="0.25"/>
    <row r="399" s="441" customFormat="1" ht="15" customHeight="1" x14ac:dyDescent="0.25"/>
    <row r="400" s="441" customFormat="1" ht="15" customHeight="1" x14ac:dyDescent="0.25"/>
    <row r="401" s="441" customFormat="1" ht="15" customHeight="1" x14ac:dyDescent="0.25"/>
    <row r="402" s="441" customFormat="1" ht="15" customHeight="1" x14ac:dyDescent="0.25"/>
    <row r="403" s="441" customFormat="1" ht="15" customHeight="1" x14ac:dyDescent="0.25"/>
    <row r="404" s="441" customFormat="1" ht="15" customHeight="1" x14ac:dyDescent="0.25"/>
    <row r="405" s="441" customFormat="1" ht="15" customHeight="1" x14ac:dyDescent="0.25"/>
    <row r="406" s="441" customFormat="1" ht="15" customHeight="1" x14ac:dyDescent="0.25"/>
    <row r="407" s="441" customFormat="1" ht="15" customHeight="1" x14ac:dyDescent="0.25"/>
    <row r="408" s="441" customFormat="1" ht="15" customHeight="1" x14ac:dyDescent="0.25"/>
    <row r="409" s="441" customFormat="1" ht="15" customHeight="1" x14ac:dyDescent="0.25"/>
    <row r="410" s="441" customFormat="1" ht="15" customHeight="1" x14ac:dyDescent="0.25"/>
    <row r="411" s="441" customFormat="1" ht="15" customHeight="1" x14ac:dyDescent="0.25"/>
    <row r="412" s="441" customFormat="1" ht="15" customHeight="1" x14ac:dyDescent="0.25"/>
    <row r="413" s="441" customFormat="1" ht="15" customHeight="1" x14ac:dyDescent="0.25"/>
    <row r="414" s="441" customFormat="1" ht="15" customHeight="1" x14ac:dyDescent="0.25"/>
    <row r="415" s="441" customFormat="1" ht="15" customHeight="1" x14ac:dyDescent="0.25"/>
    <row r="416" s="441" customFormat="1" ht="15" customHeight="1" x14ac:dyDescent="0.25"/>
    <row r="417" s="441" customFormat="1" ht="15" customHeight="1" x14ac:dyDescent="0.25"/>
    <row r="418" s="441" customFormat="1" ht="15" customHeight="1" x14ac:dyDescent="0.25"/>
    <row r="419" s="441" customFormat="1" ht="15" customHeight="1" x14ac:dyDescent="0.25"/>
    <row r="420" s="441" customFormat="1" ht="15" customHeight="1" x14ac:dyDescent="0.25"/>
    <row r="421" s="441" customFormat="1" ht="15" customHeight="1" x14ac:dyDescent="0.25"/>
    <row r="422" s="441" customFormat="1" ht="15" customHeight="1" x14ac:dyDescent="0.25"/>
    <row r="423" s="441" customFormat="1" ht="15" customHeight="1" x14ac:dyDescent="0.25"/>
    <row r="424" s="441" customFormat="1" ht="15" customHeight="1" x14ac:dyDescent="0.25"/>
    <row r="425" s="441" customFormat="1" ht="15" customHeight="1" x14ac:dyDescent="0.25"/>
    <row r="426" s="441" customFormat="1" ht="15" customHeight="1" x14ac:dyDescent="0.25"/>
    <row r="427" s="441" customFormat="1" ht="15" customHeight="1" x14ac:dyDescent="0.25"/>
    <row r="428" s="441" customFormat="1" ht="15" customHeight="1" x14ac:dyDescent="0.25"/>
    <row r="429" s="441" customFormat="1" ht="15" customHeight="1" x14ac:dyDescent="0.25"/>
    <row r="430" s="441" customFormat="1" ht="15" customHeight="1" x14ac:dyDescent="0.25"/>
    <row r="431" s="441" customFormat="1" ht="15" customHeight="1" x14ac:dyDescent="0.25"/>
    <row r="432" s="441" customFormat="1" ht="15" customHeight="1" x14ac:dyDescent="0.25"/>
    <row r="433" s="441" customFormat="1" ht="15" customHeight="1" x14ac:dyDescent="0.25"/>
    <row r="434" s="441" customFormat="1" ht="15" customHeight="1" x14ac:dyDescent="0.25"/>
    <row r="435" s="441" customFormat="1" ht="15" customHeight="1" x14ac:dyDescent="0.25"/>
    <row r="436" s="441" customFormat="1" ht="15" customHeight="1" x14ac:dyDescent="0.25"/>
    <row r="437" s="441" customFormat="1" ht="15" customHeight="1" x14ac:dyDescent="0.25"/>
    <row r="438" s="441" customFormat="1" ht="15" customHeight="1" x14ac:dyDescent="0.25"/>
    <row r="439" s="441" customFormat="1" ht="15" customHeight="1" x14ac:dyDescent="0.25"/>
    <row r="440" s="441" customFormat="1" ht="15" customHeight="1" x14ac:dyDescent="0.25"/>
    <row r="441" s="441" customFormat="1" ht="15" customHeight="1" x14ac:dyDescent="0.25"/>
    <row r="442" s="441" customFormat="1" ht="15" customHeight="1" x14ac:dyDescent="0.25"/>
    <row r="443" s="441" customFormat="1" ht="15" customHeight="1" x14ac:dyDescent="0.25"/>
    <row r="444" s="441" customFormat="1" ht="15" customHeight="1" x14ac:dyDescent="0.25"/>
    <row r="445" s="441" customFormat="1" ht="15" customHeight="1" x14ac:dyDescent="0.25"/>
    <row r="446" s="441" customFormat="1" ht="15" customHeight="1" x14ac:dyDescent="0.25"/>
    <row r="447" s="441" customFormat="1" ht="15" customHeight="1" x14ac:dyDescent="0.25"/>
    <row r="448" s="441" customFormat="1" ht="15" customHeight="1" x14ac:dyDescent="0.25"/>
    <row r="449" s="441" customFormat="1" ht="15" customHeight="1" x14ac:dyDescent="0.25"/>
    <row r="450" s="441" customFormat="1" ht="15" customHeight="1" x14ac:dyDescent="0.25"/>
    <row r="451" s="441" customFormat="1" ht="15" customHeight="1" x14ac:dyDescent="0.25"/>
    <row r="452" s="441" customFormat="1" ht="15" customHeight="1" x14ac:dyDescent="0.25"/>
    <row r="453" s="441" customFormat="1" ht="15" customHeight="1" x14ac:dyDescent="0.25"/>
    <row r="454" s="441" customFormat="1" ht="15" customHeight="1" x14ac:dyDescent="0.25"/>
    <row r="455" s="441" customFormat="1" ht="15" customHeight="1" x14ac:dyDescent="0.25"/>
    <row r="456" s="441" customFormat="1" ht="15" customHeight="1" x14ac:dyDescent="0.25"/>
    <row r="457" s="441" customFormat="1" ht="15" customHeight="1" x14ac:dyDescent="0.25"/>
    <row r="458" s="441" customFormat="1" ht="15" customHeight="1" x14ac:dyDescent="0.25"/>
    <row r="459" s="441" customFormat="1" ht="15" customHeight="1" x14ac:dyDescent="0.25"/>
    <row r="460" s="441" customFormat="1" ht="15" customHeight="1" x14ac:dyDescent="0.25"/>
    <row r="461" s="441" customFormat="1" ht="15" customHeight="1" x14ac:dyDescent="0.25"/>
    <row r="462" s="441" customFormat="1" ht="15" customHeight="1" x14ac:dyDescent="0.25"/>
    <row r="463" s="441" customFormat="1" ht="15" customHeight="1" x14ac:dyDescent="0.25"/>
    <row r="464" s="441" customFormat="1" ht="15" customHeight="1" x14ac:dyDescent="0.25"/>
    <row r="465" s="441" customFormat="1" ht="15" customHeight="1" x14ac:dyDescent="0.25"/>
    <row r="466" s="441" customFormat="1" ht="15" customHeight="1" x14ac:dyDescent="0.25"/>
    <row r="467" s="441" customFormat="1" ht="15" customHeight="1" x14ac:dyDescent="0.25"/>
    <row r="468" s="441" customFormat="1" ht="15" customHeight="1" x14ac:dyDescent="0.25"/>
    <row r="469" s="441" customFormat="1" ht="15" customHeight="1" x14ac:dyDescent="0.25"/>
    <row r="470" s="441" customFormat="1" ht="15" customHeight="1" x14ac:dyDescent="0.25"/>
    <row r="471" s="441" customFormat="1" ht="15" customHeight="1" x14ac:dyDescent="0.25"/>
    <row r="472" s="441" customFormat="1" ht="15" customHeight="1" x14ac:dyDescent="0.25"/>
    <row r="473" s="441" customFormat="1" ht="15" customHeight="1" x14ac:dyDescent="0.25"/>
    <row r="474" s="441" customFormat="1" ht="15" customHeight="1" x14ac:dyDescent="0.25"/>
    <row r="475" s="441" customFormat="1" ht="15" customHeight="1" x14ac:dyDescent="0.25"/>
    <row r="476" s="441" customFormat="1" ht="15" customHeight="1" x14ac:dyDescent="0.25"/>
    <row r="477" s="441" customFormat="1" ht="15" customHeight="1" x14ac:dyDescent="0.25"/>
    <row r="478" s="441" customFormat="1" ht="15" customHeight="1" x14ac:dyDescent="0.25"/>
    <row r="479" s="441" customFormat="1" ht="15" customHeight="1" x14ac:dyDescent="0.25"/>
    <row r="480" s="441" customFormat="1" ht="15" customHeight="1" x14ac:dyDescent="0.25"/>
    <row r="481" s="441" customFormat="1" ht="15" customHeight="1" x14ac:dyDescent="0.25"/>
    <row r="482" s="441" customFormat="1" ht="15" customHeight="1" x14ac:dyDescent="0.25"/>
    <row r="483" s="441" customFormat="1" ht="15" customHeight="1" x14ac:dyDescent="0.25"/>
    <row r="484" s="441" customFormat="1" ht="15" customHeight="1" x14ac:dyDescent="0.25"/>
    <row r="485" s="441" customFormat="1" ht="15" customHeight="1" x14ac:dyDescent="0.25"/>
    <row r="486" s="441" customFormat="1" ht="15" customHeight="1" x14ac:dyDescent="0.25"/>
    <row r="487" s="441" customFormat="1" ht="15" customHeight="1" x14ac:dyDescent="0.25"/>
    <row r="488" s="441" customFormat="1" ht="15" customHeight="1" x14ac:dyDescent="0.25"/>
    <row r="489" s="441" customFormat="1" ht="15" customHeight="1" x14ac:dyDescent="0.25"/>
    <row r="490" s="441" customFormat="1" ht="15" customHeight="1" x14ac:dyDescent="0.25"/>
    <row r="491" s="441" customFormat="1" ht="15" customHeight="1" x14ac:dyDescent="0.25"/>
    <row r="492" s="441" customFormat="1" ht="15" customHeight="1" x14ac:dyDescent="0.25"/>
    <row r="493" s="441" customFormat="1" ht="15" customHeight="1" x14ac:dyDescent="0.25"/>
    <row r="494" s="441" customFormat="1" ht="15" customHeight="1" x14ac:dyDescent="0.25"/>
    <row r="495" s="441" customFormat="1" ht="15" customHeight="1" x14ac:dyDescent="0.25"/>
    <row r="496" s="441" customFormat="1" ht="15" customHeight="1" x14ac:dyDescent="0.25"/>
    <row r="497" s="441" customFormat="1" ht="15" customHeight="1" x14ac:dyDescent="0.25"/>
    <row r="498" s="441" customFormat="1" ht="15" customHeight="1" x14ac:dyDescent="0.25"/>
    <row r="499" s="441" customFormat="1" ht="15" customHeight="1" x14ac:dyDescent="0.25"/>
    <row r="500" s="441" customFormat="1" ht="15" customHeight="1" x14ac:dyDescent="0.25"/>
    <row r="501" s="441" customFormat="1" ht="15" customHeight="1" x14ac:dyDescent="0.25"/>
    <row r="502" s="441" customFormat="1" ht="15" customHeight="1" x14ac:dyDescent="0.25"/>
    <row r="503" s="441" customFormat="1" ht="15" customHeight="1" x14ac:dyDescent="0.25"/>
    <row r="504" s="441" customFormat="1" ht="15" customHeight="1" x14ac:dyDescent="0.25"/>
    <row r="505" s="441" customFormat="1" ht="15" customHeight="1" x14ac:dyDescent="0.25"/>
    <row r="506" s="441" customFormat="1" ht="15" customHeight="1" x14ac:dyDescent="0.25"/>
    <row r="507" s="441" customFormat="1" ht="15" customHeight="1" x14ac:dyDescent="0.25"/>
    <row r="508" s="441" customFormat="1" ht="15" customHeight="1" x14ac:dyDescent="0.25"/>
    <row r="509" s="441" customFormat="1" ht="15" customHeight="1" x14ac:dyDescent="0.25"/>
    <row r="510" s="441" customFormat="1" ht="15" customHeight="1" x14ac:dyDescent="0.25"/>
    <row r="511" s="441" customFormat="1" ht="15" customHeight="1" x14ac:dyDescent="0.25"/>
    <row r="512" s="441" customFormat="1" ht="15" customHeight="1" x14ac:dyDescent="0.25"/>
    <row r="513" s="441" customFormat="1" ht="15" customHeight="1" x14ac:dyDescent="0.25"/>
    <row r="514" s="441" customFormat="1" ht="15" customHeight="1" x14ac:dyDescent="0.25"/>
    <row r="515" s="441" customFormat="1" ht="15" customHeight="1" x14ac:dyDescent="0.25"/>
    <row r="516" s="441" customFormat="1" ht="15" customHeight="1" x14ac:dyDescent="0.25"/>
    <row r="517" s="441" customFormat="1" ht="15" customHeight="1" x14ac:dyDescent="0.25"/>
    <row r="518" s="441" customFormat="1" ht="15" customHeight="1" x14ac:dyDescent="0.25"/>
    <row r="519" s="441" customFormat="1" ht="15" customHeight="1" x14ac:dyDescent="0.25"/>
    <row r="520" s="441" customFormat="1" ht="15" customHeight="1" x14ac:dyDescent="0.25"/>
    <row r="521" s="441" customFormat="1" ht="15" customHeight="1" x14ac:dyDescent="0.25"/>
    <row r="522" s="441" customFormat="1" ht="15" customHeight="1" x14ac:dyDescent="0.25"/>
    <row r="523" s="441" customFormat="1" ht="15" customHeight="1" x14ac:dyDescent="0.25"/>
    <row r="524" s="441" customFormat="1" ht="15" customHeight="1" x14ac:dyDescent="0.25"/>
    <row r="525" s="441" customFormat="1" ht="15" customHeight="1" x14ac:dyDescent="0.25"/>
    <row r="526" s="441" customFormat="1" ht="15" customHeight="1" x14ac:dyDescent="0.25"/>
    <row r="527" s="441" customFormat="1" ht="15" customHeight="1" x14ac:dyDescent="0.25"/>
    <row r="528" s="441" customFormat="1" ht="15" customHeight="1" x14ac:dyDescent="0.25"/>
    <row r="529" s="441" customFormat="1" ht="15" customHeight="1" x14ac:dyDescent="0.25"/>
    <row r="530" s="441" customFormat="1" ht="15" customHeight="1" x14ac:dyDescent="0.25"/>
    <row r="531" s="441" customFormat="1" ht="15" customHeight="1" x14ac:dyDescent="0.25"/>
    <row r="532" s="441" customFormat="1" ht="15" customHeight="1" x14ac:dyDescent="0.25"/>
    <row r="533" s="441" customFormat="1" ht="15" customHeight="1" x14ac:dyDescent="0.25"/>
    <row r="534" s="441" customFormat="1" ht="15" customHeight="1" x14ac:dyDescent="0.25"/>
    <row r="535" s="441" customFormat="1" ht="15" customHeight="1" x14ac:dyDescent="0.25"/>
    <row r="536" s="441" customFormat="1" ht="15" customHeight="1" x14ac:dyDescent="0.25"/>
    <row r="537" s="441" customFormat="1" ht="15" customHeight="1" x14ac:dyDescent="0.25"/>
    <row r="538" s="441" customFormat="1" ht="15" customHeight="1" x14ac:dyDescent="0.25"/>
    <row r="539" s="441" customFormat="1" ht="15" customHeight="1" x14ac:dyDescent="0.25"/>
    <row r="540" s="441" customFormat="1" ht="15" customHeight="1" x14ac:dyDescent="0.25"/>
    <row r="541" s="441" customFormat="1" ht="15" customHeight="1" x14ac:dyDescent="0.25"/>
    <row r="542" s="441" customFormat="1" ht="15" customHeight="1" x14ac:dyDescent="0.25"/>
    <row r="543" s="441" customFormat="1" ht="15" customHeight="1" x14ac:dyDescent="0.25"/>
    <row r="544" s="441" customFormat="1" ht="15" customHeight="1" x14ac:dyDescent="0.25"/>
    <row r="545" s="441" customFormat="1" ht="15" customHeight="1" x14ac:dyDescent="0.25"/>
    <row r="546" s="441" customFormat="1" ht="15" customHeight="1" x14ac:dyDescent="0.25"/>
    <row r="547" s="441" customFormat="1" ht="15" customHeight="1" x14ac:dyDescent="0.25"/>
    <row r="548" s="441" customFormat="1" ht="15" customHeight="1" x14ac:dyDescent="0.25"/>
    <row r="549" s="441" customFormat="1" ht="15" customHeight="1" x14ac:dyDescent="0.25"/>
    <row r="550" s="441" customFormat="1" ht="15" customHeight="1" x14ac:dyDescent="0.25"/>
    <row r="551" s="441" customFormat="1" ht="15" customHeight="1" x14ac:dyDescent="0.25"/>
    <row r="552" s="441" customFormat="1" ht="15" customHeight="1" x14ac:dyDescent="0.25"/>
    <row r="553" s="441" customFormat="1" ht="15" customHeight="1" x14ac:dyDescent="0.25"/>
    <row r="554" s="441" customFormat="1" ht="15" customHeight="1" x14ac:dyDescent="0.25"/>
    <row r="555" s="441" customFormat="1" ht="15" customHeight="1" x14ac:dyDescent="0.25"/>
    <row r="556" s="441" customFormat="1" ht="15" customHeight="1" x14ac:dyDescent="0.25"/>
    <row r="557" s="441" customFormat="1" ht="15" customHeight="1" x14ac:dyDescent="0.25"/>
    <row r="558" s="441" customFormat="1" ht="15" customHeight="1" x14ac:dyDescent="0.25"/>
    <row r="559" s="441" customFormat="1" ht="15" customHeight="1" x14ac:dyDescent="0.25"/>
    <row r="560" s="441" customFormat="1" ht="15" customHeight="1" x14ac:dyDescent="0.25"/>
    <row r="561" s="441" customFormat="1" ht="15" customHeight="1" x14ac:dyDescent="0.25"/>
    <row r="562" s="441" customFormat="1" ht="15" customHeight="1" x14ac:dyDescent="0.25"/>
    <row r="563" s="441" customFormat="1" ht="15" customHeight="1" x14ac:dyDescent="0.25"/>
    <row r="564" s="441" customFormat="1" ht="15" customHeight="1" x14ac:dyDescent="0.25"/>
    <row r="565" s="441" customFormat="1" ht="15" customHeight="1" x14ac:dyDescent="0.25"/>
    <row r="566" s="441" customFormat="1" ht="15" customHeight="1" x14ac:dyDescent="0.25"/>
    <row r="567" s="441" customFormat="1" ht="15" customHeight="1" x14ac:dyDescent="0.25"/>
    <row r="568" s="441" customFormat="1" ht="15" customHeight="1" x14ac:dyDescent="0.25"/>
    <row r="569" s="441" customFormat="1" ht="15" customHeight="1" x14ac:dyDescent="0.25"/>
    <row r="570" s="441" customFormat="1" ht="15" customHeight="1" x14ac:dyDescent="0.25"/>
    <row r="571" s="441" customFormat="1" ht="15" customHeight="1" x14ac:dyDescent="0.25"/>
    <row r="572" s="441" customFormat="1" ht="15" customHeight="1" x14ac:dyDescent="0.25"/>
    <row r="573" s="441" customFormat="1" ht="15" customHeight="1" x14ac:dyDescent="0.25"/>
    <row r="574" s="441" customFormat="1" ht="15" customHeight="1" x14ac:dyDescent="0.25"/>
    <row r="575" s="441" customFormat="1" ht="15" customHeight="1" x14ac:dyDescent="0.25"/>
    <row r="576" s="441" customFormat="1" ht="15" customHeight="1" x14ac:dyDescent="0.25"/>
    <row r="577" s="441" customFormat="1" ht="15" customHeight="1" x14ac:dyDescent="0.25"/>
    <row r="578" s="441" customFormat="1" ht="15" customHeight="1" x14ac:dyDescent="0.25"/>
    <row r="579" s="441" customFormat="1" ht="15" customHeight="1" x14ac:dyDescent="0.25"/>
    <row r="580" s="441" customFormat="1" ht="15" customHeight="1" x14ac:dyDescent="0.25"/>
    <row r="581" s="441" customFormat="1" ht="15" customHeight="1" x14ac:dyDescent="0.25"/>
    <row r="582" s="441" customFormat="1" ht="15" customHeight="1" x14ac:dyDescent="0.25"/>
    <row r="583" s="441" customFormat="1" ht="15" customHeight="1" x14ac:dyDescent="0.25"/>
    <row r="584" s="441" customFormat="1" ht="15" customHeight="1" x14ac:dyDescent="0.25"/>
    <row r="585" s="441" customFormat="1" ht="15" customHeight="1" x14ac:dyDescent="0.25"/>
    <row r="586" s="441" customFormat="1" ht="15" customHeight="1" x14ac:dyDescent="0.25"/>
    <row r="587" s="441" customFormat="1" ht="15" customHeight="1" x14ac:dyDescent="0.25"/>
    <row r="588" s="441" customFormat="1" ht="15" customHeight="1" x14ac:dyDescent="0.25"/>
    <row r="589" s="441" customFormat="1" ht="15" customHeight="1" x14ac:dyDescent="0.25"/>
    <row r="590" s="441" customFormat="1" ht="15" customHeight="1" x14ac:dyDescent="0.25"/>
    <row r="591" s="441" customFormat="1" ht="15" customHeight="1" x14ac:dyDescent="0.25"/>
    <row r="592" s="441" customFormat="1" ht="15" customHeight="1" x14ac:dyDescent="0.25"/>
    <row r="593" s="441" customFormat="1" ht="15" customHeight="1" x14ac:dyDescent="0.25"/>
    <row r="594" s="441" customFormat="1" ht="15" customHeight="1" x14ac:dyDescent="0.25"/>
    <row r="595" s="441" customFormat="1" ht="15" customHeight="1" x14ac:dyDescent="0.25"/>
    <row r="596" s="441" customFormat="1" ht="15" customHeight="1" x14ac:dyDescent="0.25"/>
    <row r="597" s="441" customFormat="1" ht="15" customHeight="1" x14ac:dyDescent="0.25"/>
    <row r="598" s="441" customFormat="1" ht="15" customHeight="1" x14ac:dyDescent="0.25"/>
    <row r="599" s="441" customFormat="1" ht="15" customHeight="1" x14ac:dyDescent="0.25"/>
    <row r="600" s="441" customFormat="1" ht="15" customHeight="1" x14ac:dyDescent="0.25"/>
    <row r="601" s="441" customFormat="1" ht="15" customHeight="1" x14ac:dyDescent="0.25"/>
    <row r="602" s="441" customFormat="1" ht="15" customHeight="1" x14ac:dyDescent="0.25"/>
    <row r="603" s="441" customFormat="1" ht="15" customHeight="1" x14ac:dyDescent="0.25"/>
    <row r="604" s="441" customFormat="1" ht="15" customHeight="1" x14ac:dyDescent="0.25"/>
    <row r="605" s="441" customFormat="1" ht="15" customHeight="1" x14ac:dyDescent="0.25"/>
    <row r="606" s="441" customFormat="1" ht="15" customHeight="1" x14ac:dyDescent="0.25"/>
    <row r="607" s="441" customFormat="1" ht="15" customHeight="1" x14ac:dyDescent="0.25"/>
    <row r="608" s="441" customFormat="1" ht="15" customHeight="1" x14ac:dyDescent="0.25"/>
    <row r="609" s="441" customFormat="1" ht="15" customHeight="1" x14ac:dyDescent="0.25"/>
    <row r="610" s="441" customFormat="1" ht="15" customHeight="1" x14ac:dyDescent="0.25"/>
    <row r="611" s="441" customFormat="1" ht="15" customHeight="1" x14ac:dyDescent="0.25"/>
    <row r="612" s="441" customFormat="1" ht="15" customHeight="1" x14ac:dyDescent="0.25"/>
    <row r="613" s="441" customFormat="1" ht="15" customHeight="1" x14ac:dyDescent="0.25"/>
    <row r="614" s="441" customFormat="1" ht="15" customHeight="1" x14ac:dyDescent="0.25"/>
    <row r="615" s="441" customFormat="1" ht="15" customHeight="1" x14ac:dyDescent="0.25"/>
    <row r="616" s="441" customFormat="1" ht="15" customHeight="1" x14ac:dyDescent="0.25"/>
    <row r="617" s="441" customFormat="1" ht="15" customHeight="1" x14ac:dyDescent="0.25"/>
    <row r="618" s="441" customFormat="1" ht="15" customHeight="1" x14ac:dyDescent="0.25"/>
    <row r="619" s="441" customFormat="1" ht="15" customHeight="1" x14ac:dyDescent="0.25"/>
    <row r="620" s="441" customFormat="1" ht="15" customHeight="1" x14ac:dyDescent="0.25"/>
    <row r="621" s="441" customFormat="1" ht="15" customHeight="1" x14ac:dyDescent="0.25"/>
    <row r="622" s="441" customFormat="1" ht="15" customHeight="1" x14ac:dyDescent="0.25"/>
    <row r="623" s="441" customFormat="1" ht="15" customHeight="1" x14ac:dyDescent="0.25"/>
    <row r="624" s="441" customFormat="1" ht="15" customHeight="1" x14ac:dyDescent="0.25"/>
    <row r="625" s="441" customFormat="1" ht="15" customHeight="1" x14ac:dyDescent="0.25"/>
    <row r="626" s="441" customFormat="1" ht="15" customHeight="1" x14ac:dyDescent="0.25"/>
    <row r="627" s="441" customFormat="1" ht="15" customHeight="1" x14ac:dyDescent="0.25"/>
    <row r="628" s="441" customFormat="1" ht="15" customHeight="1" x14ac:dyDescent="0.25"/>
    <row r="629" s="441" customFormat="1" ht="15" customHeight="1" x14ac:dyDescent="0.25"/>
    <row r="630" s="441" customFormat="1" ht="15" customHeight="1" x14ac:dyDescent="0.25"/>
    <row r="631" s="441" customFormat="1" ht="15" customHeight="1" x14ac:dyDescent="0.25"/>
    <row r="632" s="441" customFormat="1" ht="15" customHeight="1" x14ac:dyDescent="0.25"/>
    <row r="633" s="441" customFormat="1" ht="15" customHeight="1" x14ac:dyDescent="0.25"/>
    <row r="634" s="441" customFormat="1" ht="15" customHeight="1" x14ac:dyDescent="0.25"/>
    <row r="635" s="441" customFormat="1" ht="15" customHeight="1" x14ac:dyDescent="0.25"/>
    <row r="636" s="441" customFormat="1" ht="15" customHeight="1" x14ac:dyDescent="0.25"/>
    <row r="637" s="441" customFormat="1" ht="15" customHeight="1" x14ac:dyDescent="0.25"/>
    <row r="638" s="441" customFormat="1" ht="15" customHeight="1" x14ac:dyDescent="0.25"/>
    <row r="639" s="441" customFormat="1" ht="15" customHeight="1" x14ac:dyDescent="0.25"/>
    <row r="640" s="441" customFormat="1" ht="15" customHeight="1" x14ac:dyDescent="0.25"/>
    <row r="641" s="441" customFormat="1" ht="15" customHeight="1" x14ac:dyDescent="0.25"/>
    <row r="642" s="441" customFormat="1" ht="15" customHeight="1" x14ac:dyDescent="0.25"/>
    <row r="643" s="441" customFormat="1" ht="15" customHeight="1" x14ac:dyDescent="0.25"/>
    <row r="644" s="441" customFormat="1" ht="15" customHeight="1" x14ac:dyDescent="0.25"/>
    <row r="645" s="441" customFormat="1" ht="15" customHeight="1" x14ac:dyDescent="0.25"/>
    <row r="646" s="441" customFormat="1" ht="15" customHeight="1" x14ac:dyDescent="0.25"/>
    <row r="647" s="441" customFormat="1" ht="15" customHeight="1" x14ac:dyDescent="0.25"/>
    <row r="648" s="441" customFormat="1" ht="15" customHeight="1" x14ac:dyDescent="0.25"/>
    <row r="649" s="441" customFormat="1" ht="15" customHeight="1" x14ac:dyDescent="0.25"/>
    <row r="650" s="441" customFormat="1" ht="15" customHeight="1" x14ac:dyDescent="0.25"/>
    <row r="651" s="441" customFormat="1" ht="15" customHeight="1" x14ac:dyDescent="0.25"/>
    <row r="652" s="441" customFormat="1" ht="15" customHeight="1" x14ac:dyDescent="0.25"/>
    <row r="653" s="441" customFormat="1" ht="15" customHeight="1" x14ac:dyDescent="0.25"/>
    <row r="654" s="441" customFormat="1" ht="15" customHeight="1" x14ac:dyDescent="0.25"/>
    <row r="655" s="441" customFormat="1" ht="15" customHeight="1" x14ac:dyDescent="0.25"/>
    <row r="656" s="441" customFormat="1" ht="15" customHeight="1" x14ac:dyDescent="0.25"/>
    <row r="657" s="441" customFormat="1" ht="15" customHeight="1" x14ac:dyDescent="0.25"/>
    <row r="658" s="441" customFormat="1" ht="15" customHeight="1" x14ac:dyDescent="0.25"/>
    <row r="659" s="441" customFormat="1" ht="15" customHeight="1" x14ac:dyDescent="0.25"/>
    <row r="660" s="441" customFormat="1" ht="15" customHeight="1" x14ac:dyDescent="0.25"/>
    <row r="661" s="441" customFormat="1" ht="15" customHeight="1" x14ac:dyDescent="0.25"/>
    <row r="662" s="441" customFormat="1" ht="15" customHeight="1" x14ac:dyDescent="0.25"/>
    <row r="663" s="441" customFormat="1" ht="15" customHeight="1" x14ac:dyDescent="0.25"/>
    <row r="664" s="441" customFormat="1" ht="15" customHeight="1" x14ac:dyDescent="0.25"/>
    <row r="665" s="441" customFormat="1" ht="15" customHeight="1" x14ac:dyDescent="0.25"/>
    <row r="666" s="441" customFormat="1" ht="15" customHeight="1" x14ac:dyDescent="0.25"/>
    <row r="667" s="441" customFormat="1" ht="15" customHeight="1" x14ac:dyDescent="0.25"/>
    <row r="668" s="441" customFormat="1" ht="15" customHeight="1" x14ac:dyDescent="0.25"/>
    <row r="669" s="441" customFormat="1" ht="15" customHeight="1" x14ac:dyDescent="0.25"/>
    <row r="670" s="441" customFormat="1" ht="15" customHeight="1" x14ac:dyDescent="0.25"/>
    <row r="671" s="441" customFormat="1" ht="15" customHeight="1" x14ac:dyDescent="0.25"/>
    <row r="672" s="441" customFormat="1" ht="15" customHeight="1" x14ac:dyDescent="0.25"/>
    <row r="673" s="441" customFormat="1" ht="15" customHeight="1" x14ac:dyDescent="0.25"/>
    <row r="674" s="441" customFormat="1" ht="15" customHeight="1" x14ac:dyDescent="0.25"/>
    <row r="675" s="441" customFormat="1" ht="15" customHeight="1" x14ac:dyDescent="0.25"/>
    <row r="676" s="441" customFormat="1" ht="15" customHeight="1" x14ac:dyDescent="0.25"/>
    <row r="677" s="441" customFormat="1" ht="15" customHeight="1" x14ac:dyDescent="0.25"/>
    <row r="678" s="441" customFormat="1" ht="15" customHeight="1" x14ac:dyDescent="0.25"/>
    <row r="679" s="441" customFormat="1" ht="15" customHeight="1" x14ac:dyDescent="0.25"/>
    <row r="680" s="441" customFormat="1" ht="15" customHeight="1" x14ac:dyDescent="0.25"/>
    <row r="681" s="441" customFormat="1" ht="15" customHeight="1" x14ac:dyDescent="0.25"/>
    <row r="682" s="441" customFormat="1" ht="15" customHeight="1" x14ac:dyDescent="0.25"/>
    <row r="683" s="441" customFormat="1" ht="15" customHeight="1" x14ac:dyDescent="0.25"/>
    <row r="684" s="441" customFormat="1" ht="15" customHeight="1" x14ac:dyDescent="0.25"/>
    <row r="685" s="441" customFormat="1" ht="15" customHeight="1" x14ac:dyDescent="0.25"/>
    <row r="686" s="441" customFormat="1" ht="15" customHeight="1" x14ac:dyDescent="0.25"/>
    <row r="687" s="441" customFormat="1" ht="15" customHeight="1" x14ac:dyDescent="0.25"/>
    <row r="688" s="441" customFormat="1" ht="15" customHeight="1" x14ac:dyDescent="0.25"/>
    <row r="689" s="441" customFormat="1" ht="15" customHeight="1" x14ac:dyDescent="0.25"/>
    <row r="690" s="441" customFormat="1" ht="15" customHeight="1" x14ac:dyDescent="0.25"/>
    <row r="691" s="441" customFormat="1" ht="15" customHeight="1" x14ac:dyDescent="0.25"/>
    <row r="692" s="441" customFormat="1" ht="15" customHeight="1" x14ac:dyDescent="0.25"/>
    <row r="693" s="441" customFormat="1" ht="15" customHeight="1" x14ac:dyDescent="0.25"/>
    <row r="694" s="441" customFormat="1" ht="15" customHeight="1" x14ac:dyDescent="0.25"/>
    <row r="695" s="441" customFormat="1" ht="15" customHeight="1" x14ac:dyDescent="0.25"/>
    <row r="696" s="441" customFormat="1" ht="15" customHeight="1" x14ac:dyDescent="0.25"/>
    <row r="697" s="441" customFormat="1" ht="15" customHeight="1" x14ac:dyDescent="0.25"/>
    <row r="698" s="441" customFormat="1" ht="15" customHeight="1" x14ac:dyDescent="0.25"/>
    <row r="699" s="441" customFormat="1" ht="15" customHeight="1" x14ac:dyDescent="0.25"/>
    <row r="700" s="441" customFormat="1" ht="15" customHeight="1" x14ac:dyDescent="0.25"/>
    <row r="701" s="441" customFormat="1" ht="15" customHeight="1" x14ac:dyDescent="0.25"/>
    <row r="702" s="441" customFormat="1" ht="15" customHeight="1" x14ac:dyDescent="0.25"/>
    <row r="703" s="441" customFormat="1" ht="15" customHeight="1" x14ac:dyDescent="0.25"/>
    <row r="704" s="441" customFormat="1" ht="15" customHeight="1" x14ac:dyDescent="0.25"/>
    <row r="705" s="441" customFormat="1" ht="15" customHeight="1" x14ac:dyDescent="0.25"/>
    <row r="706" s="441" customFormat="1" ht="15" customHeight="1" x14ac:dyDescent="0.25"/>
    <row r="707" s="441" customFormat="1" ht="15" customHeight="1" x14ac:dyDescent="0.25"/>
    <row r="708" s="441" customFormat="1" ht="15" customHeight="1" x14ac:dyDescent="0.25"/>
    <row r="709" s="441" customFormat="1" ht="15" customHeight="1" x14ac:dyDescent="0.25"/>
    <row r="710" s="441" customFormat="1" ht="15" customHeight="1" x14ac:dyDescent="0.25"/>
    <row r="711" s="441" customFormat="1" ht="15" customHeight="1" x14ac:dyDescent="0.25"/>
    <row r="712" s="441" customFormat="1" ht="15" customHeight="1" x14ac:dyDescent="0.25"/>
    <row r="713" s="441" customFormat="1" ht="15" customHeight="1" x14ac:dyDescent="0.25"/>
    <row r="714" s="441" customFormat="1" ht="15" customHeight="1" x14ac:dyDescent="0.25"/>
    <row r="715" s="441" customFormat="1" ht="15" customHeight="1" x14ac:dyDescent="0.25"/>
    <row r="716" s="441" customFormat="1" ht="15" customHeight="1" x14ac:dyDescent="0.25"/>
    <row r="717" s="441" customFormat="1" ht="15" customHeight="1" x14ac:dyDescent="0.25"/>
    <row r="718" s="441" customFormat="1" ht="15" customHeight="1" x14ac:dyDescent="0.25"/>
    <row r="719" s="441" customFormat="1" ht="15" customHeight="1" x14ac:dyDescent="0.25"/>
    <row r="720" s="441" customFormat="1" ht="15" customHeight="1" x14ac:dyDescent="0.25"/>
    <row r="721" s="441" customFormat="1" ht="15" customHeight="1" x14ac:dyDescent="0.25"/>
    <row r="722" s="441" customFormat="1" ht="15" customHeight="1" x14ac:dyDescent="0.25"/>
    <row r="723" s="441" customFormat="1" ht="15" customHeight="1" x14ac:dyDescent="0.25"/>
    <row r="724" s="441" customFormat="1" ht="15" customHeight="1" x14ac:dyDescent="0.25"/>
    <row r="725" s="441" customFormat="1" ht="15" customHeight="1" x14ac:dyDescent="0.25"/>
    <row r="726" s="441" customFormat="1" ht="15" customHeight="1" x14ac:dyDescent="0.25"/>
    <row r="727" s="441" customFormat="1" ht="15" customHeight="1" x14ac:dyDescent="0.25"/>
    <row r="728" s="441" customFormat="1" ht="15" customHeight="1" x14ac:dyDescent="0.25"/>
    <row r="729" s="441" customFormat="1" ht="15" customHeight="1" x14ac:dyDescent="0.25"/>
    <row r="730" s="441" customFormat="1" ht="15" customHeight="1" x14ac:dyDescent="0.25"/>
    <row r="731" s="441" customFormat="1" ht="15" customHeight="1" x14ac:dyDescent="0.25"/>
    <row r="732" s="441" customFormat="1" ht="15" customHeight="1" x14ac:dyDescent="0.25"/>
    <row r="733" s="441" customFormat="1" ht="15" customHeight="1" x14ac:dyDescent="0.25"/>
    <row r="734" s="441" customFormat="1" ht="15" customHeight="1" x14ac:dyDescent="0.25"/>
    <row r="735" s="441" customFormat="1" ht="15" customHeight="1" x14ac:dyDescent="0.25"/>
    <row r="736" s="441" customFormat="1" ht="15" customHeight="1" x14ac:dyDescent="0.25"/>
    <row r="737" s="441" customFormat="1" ht="15" customHeight="1" x14ac:dyDescent="0.25"/>
    <row r="738" s="441" customFormat="1" ht="15" customHeight="1" x14ac:dyDescent="0.25"/>
    <row r="739" s="441" customFormat="1" ht="15" customHeight="1" x14ac:dyDescent="0.25"/>
    <row r="740" s="441" customFormat="1" ht="15" customHeight="1" x14ac:dyDescent="0.25"/>
    <row r="741" s="441" customFormat="1" ht="15" customHeight="1" x14ac:dyDescent="0.25"/>
    <row r="742" s="441" customFormat="1" ht="15" customHeight="1" x14ac:dyDescent="0.25"/>
    <row r="743" s="441" customFormat="1" ht="15" customHeight="1" x14ac:dyDescent="0.25"/>
    <row r="744" s="441" customFormat="1" ht="15" customHeight="1" x14ac:dyDescent="0.25"/>
    <row r="745" s="441" customFormat="1" ht="15" customHeight="1" x14ac:dyDescent="0.25"/>
    <row r="746" s="441" customFormat="1" ht="15" customHeight="1" x14ac:dyDescent="0.25"/>
    <row r="747" s="441" customFormat="1" ht="15" customHeight="1" x14ac:dyDescent="0.25"/>
    <row r="748" s="441" customFormat="1" ht="15" customHeight="1" x14ac:dyDescent="0.25"/>
    <row r="749" s="441" customFormat="1" ht="15" customHeight="1" x14ac:dyDescent="0.25"/>
    <row r="750" s="441" customFormat="1" ht="15" customHeight="1" x14ac:dyDescent="0.25"/>
    <row r="751" s="441" customFormat="1" ht="15" customHeight="1" x14ac:dyDescent="0.25"/>
    <row r="752" s="441" customFormat="1" ht="15" customHeight="1" x14ac:dyDescent="0.25"/>
    <row r="753" s="441" customFormat="1" ht="15" customHeight="1" x14ac:dyDescent="0.25"/>
    <row r="754" s="441" customFormat="1" ht="15" customHeight="1" x14ac:dyDescent="0.25"/>
    <row r="755" s="441" customFormat="1" ht="15" customHeight="1" x14ac:dyDescent="0.25"/>
    <row r="756" s="441" customFormat="1" ht="15" customHeight="1" x14ac:dyDescent="0.25"/>
    <row r="757" s="441" customFormat="1" ht="15" customHeight="1" x14ac:dyDescent="0.25"/>
    <row r="758" s="441" customFormat="1" ht="15" customHeight="1" x14ac:dyDescent="0.25"/>
    <row r="759" s="441" customFormat="1" ht="15" customHeight="1" x14ac:dyDescent="0.25"/>
    <row r="760" s="441" customFormat="1" ht="15" customHeight="1" x14ac:dyDescent="0.25"/>
    <row r="761" s="441" customFormat="1" ht="15" customHeight="1" x14ac:dyDescent="0.25"/>
    <row r="762" s="441" customFormat="1" ht="15" customHeight="1" x14ac:dyDescent="0.25"/>
    <row r="763" s="441" customFormat="1" ht="15" customHeight="1" x14ac:dyDescent="0.25"/>
    <row r="764" s="441" customFormat="1" ht="15" customHeight="1" x14ac:dyDescent="0.25"/>
    <row r="765" s="441" customFormat="1" ht="15" customHeight="1" x14ac:dyDescent="0.25"/>
    <row r="766" s="441" customFormat="1" ht="15" customHeight="1" x14ac:dyDescent="0.25"/>
    <row r="767" s="441" customFormat="1" ht="15" customHeight="1" x14ac:dyDescent="0.25"/>
    <row r="768" s="441" customFormat="1" ht="15" customHeight="1" x14ac:dyDescent="0.25"/>
    <row r="769" s="441" customFormat="1" ht="15" customHeight="1" x14ac:dyDescent="0.25"/>
    <row r="770" s="441" customFormat="1" ht="15" customHeight="1" x14ac:dyDescent="0.25"/>
    <row r="771" s="441" customFormat="1" ht="15" customHeight="1" x14ac:dyDescent="0.25"/>
    <row r="772" s="441" customFormat="1" ht="15" customHeight="1" x14ac:dyDescent="0.25"/>
    <row r="773" s="441" customFormat="1" ht="15" customHeight="1" x14ac:dyDescent="0.25"/>
    <row r="774" s="441" customFormat="1" ht="15" customHeight="1" x14ac:dyDescent="0.25"/>
    <row r="775" s="441" customFormat="1" ht="15" customHeight="1" x14ac:dyDescent="0.25"/>
    <row r="776" s="441" customFormat="1" ht="15" customHeight="1" x14ac:dyDescent="0.25"/>
    <row r="777" s="441" customFormat="1" ht="15" customHeight="1" x14ac:dyDescent="0.25"/>
    <row r="778" s="441" customFormat="1" ht="15" customHeight="1" x14ac:dyDescent="0.25"/>
    <row r="779" s="441" customFormat="1" ht="15" customHeight="1" x14ac:dyDescent="0.25"/>
    <row r="780" s="441" customFormat="1" ht="15" customHeight="1" x14ac:dyDescent="0.25"/>
    <row r="781" s="441" customFormat="1" ht="15" customHeight="1" x14ac:dyDescent="0.25"/>
    <row r="782" s="441" customFormat="1" ht="15" customHeight="1" x14ac:dyDescent="0.25"/>
    <row r="783" s="441" customFormat="1" ht="15" customHeight="1" x14ac:dyDescent="0.25"/>
    <row r="784" s="441" customFormat="1" ht="15" customHeight="1" x14ac:dyDescent="0.25"/>
    <row r="785" s="441" customFormat="1" ht="15" customHeight="1" x14ac:dyDescent="0.25"/>
    <row r="786" s="441" customFormat="1" ht="15" customHeight="1" x14ac:dyDescent="0.25"/>
    <row r="787" s="441" customFormat="1" ht="15" customHeight="1" x14ac:dyDescent="0.25"/>
    <row r="788" s="441" customFormat="1" ht="15" customHeight="1" x14ac:dyDescent="0.25"/>
    <row r="789" s="441" customFormat="1" ht="15" customHeight="1" x14ac:dyDescent="0.25"/>
    <row r="790" s="441" customFormat="1" ht="15" customHeight="1" x14ac:dyDescent="0.25"/>
    <row r="791" s="441" customFormat="1" ht="15" customHeight="1" x14ac:dyDescent="0.25"/>
    <row r="792" s="441" customFormat="1" ht="15" customHeight="1" x14ac:dyDescent="0.25"/>
    <row r="793" s="441" customFormat="1" ht="15" customHeight="1" x14ac:dyDescent="0.25"/>
    <row r="794" s="441" customFormat="1" ht="15" customHeight="1" x14ac:dyDescent="0.25"/>
    <row r="795" s="441" customFormat="1" ht="15" customHeight="1" x14ac:dyDescent="0.25"/>
    <row r="796" s="441" customFormat="1" ht="15" customHeight="1" x14ac:dyDescent="0.25"/>
    <row r="797" s="441" customFormat="1" ht="15" customHeight="1" x14ac:dyDescent="0.25"/>
    <row r="798" s="441" customFormat="1" ht="15" customHeight="1" x14ac:dyDescent="0.25"/>
    <row r="799" s="441" customFormat="1" ht="15" customHeight="1" x14ac:dyDescent="0.25"/>
    <row r="800" s="441" customFormat="1" ht="15" customHeight="1" x14ac:dyDescent="0.25"/>
    <row r="801" s="441" customFormat="1" ht="15" customHeight="1" x14ac:dyDescent="0.25"/>
    <row r="802" s="441" customFormat="1" ht="15" customHeight="1" x14ac:dyDescent="0.25"/>
    <row r="803" s="441" customFormat="1" ht="15" customHeight="1" x14ac:dyDescent="0.25"/>
    <row r="804" s="441" customFormat="1" ht="15" customHeight="1" x14ac:dyDescent="0.25"/>
    <row r="805" s="441" customFormat="1" ht="15" customHeight="1" x14ac:dyDescent="0.25"/>
    <row r="806" s="441" customFormat="1" ht="15" customHeight="1" x14ac:dyDescent="0.25"/>
    <row r="807" s="441" customFormat="1" ht="15" customHeight="1" x14ac:dyDescent="0.25"/>
    <row r="808" s="441" customFormat="1" ht="15" customHeight="1" x14ac:dyDescent="0.25"/>
    <row r="809" s="441" customFormat="1" ht="15" customHeight="1" x14ac:dyDescent="0.25"/>
    <row r="810" s="441" customFormat="1" ht="15" customHeight="1" x14ac:dyDescent="0.25"/>
    <row r="811" s="441" customFormat="1" ht="15" customHeight="1" x14ac:dyDescent="0.25"/>
    <row r="812" s="441" customFormat="1" ht="15" customHeight="1" x14ac:dyDescent="0.25"/>
    <row r="813" s="441" customFormat="1" ht="15" customHeight="1" x14ac:dyDescent="0.25"/>
    <row r="814" s="441" customFormat="1" ht="15" customHeight="1" x14ac:dyDescent="0.25"/>
    <row r="815" s="441" customFormat="1" ht="15" customHeight="1" x14ac:dyDescent="0.25"/>
    <row r="816" s="441" customFormat="1" ht="15" customHeight="1" x14ac:dyDescent="0.25"/>
    <row r="817" s="441" customFormat="1" ht="15" customHeight="1" x14ac:dyDescent="0.25"/>
    <row r="818" s="441" customFormat="1" ht="15" customHeight="1" x14ac:dyDescent="0.25"/>
    <row r="819" s="441" customFormat="1" ht="15" customHeight="1" x14ac:dyDescent="0.25"/>
    <row r="820" s="441" customFormat="1" ht="15" customHeight="1" x14ac:dyDescent="0.25"/>
    <row r="821" s="441" customFormat="1" ht="15" customHeight="1" x14ac:dyDescent="0.25"/>
    <row r="822" s="441" customFormat="1" ht="15" customHeight="1" x14ac:dyDescent="0.25"/>
    <row r="823" s="441" customFormat="1" ht="15" customHeight="1" x14ac:dyDescent="0.25"/>
    <row r="824" s="441" customFormat="1" ht="15" customHeight="1" x14ac:dyDescent="0.25"/>
    <row r="825" s="441" customFormat="1" ht="15" customHeight="1" x14ac:dyDescent="0.25"/>
    <row r="826" s="441" customFormat="1" ht="15" customHeight="1" x14ac:dyDescent="0.25"/>
    <row r="827" s="441" customFormat="1" ht="15" customHeight="1" x14ac:dyDescent="0.25"/>
    <row r="828" s="441" customFormat="1" ht="15" customHeight="1" x14ac:dyDescent="0.25"/>
    <row r="829" s="441" customFormat="1" ht="15" customHeight="1" x14ac:dyDescent="0.25"/>
    <row r="830" s="441" customFormat="1" ht="15" customHeight="1" x14ac:dyDescent="0.25"/>
    <row r="831" s="441" customFormat="1" ht="15" customHeight="1" x14ac:dyDescent="0.25"/>
    <row r="832" s="441" customFormat="1" ht="15" customHeight="1" x14ac:dyDescent="0.25"/>
    <row r="833" s="441" customFormat="1" ht="15" customHeight="1" x14ac:dyDescent="0.25"/>
    <row r="834" s="441" customFormat="1" ht="15" customHeight="1" x14ac:dyDescent="0.25"/>
    <row r="835" s="441" customFormat="1" ht="15" customHeight="1" x14ac:dyDescent="0.25"/>
    <row r="836" s="441" customFormat="1" ht="15" customHeight="1" x14ac:dyDescent="0.25"/>
    <row r="837" s="441" customFormat="1" ht="15" customHeight="1" x14ac:dyDescent="0.25"/>
    <row r="838" s="441" customFormat="1" ht="15" customHeight="1" x14ac:dyDescent="0.25"/>
    <row r="839" s="441" customFormat="1" ht="15" customHeight="1" x14ac:dyDescent="0.25"/>
    <row r="840" s="441" customFormat="1" ht="15" customHeight="1" x14ac:dyDescent="0.25"/>
    <row r="841" s="441" customFormat="1" ht="15" customHeight="1" x14ac:dyDescent="0.25"/>
    <row r="842" s="441" customFormat="1" ht="15" customHeight="1" x14ac:dyDescent="0.25"/>
    <row r="843" s="441" customFormat="1" ht="15" customHeight="1" x14ac:dyDescent="0.25"/>
    <row r="844" s="441" customFormat="1" ht="15" customHeight="1" x14ac:dyDescent="0.25"/>
    <row r="845" s="441" customFormat="1" ht="15" customHeight="1" x14ac:dyDescent="0.25"/>
    <row r="846" s="441" customFormat="1" ht="15" customHeight="1" x14ac:dyDescent="0.25"/>
    <row r="847" s="441" customFormat="1" ht="15" customHeight="1" x14ac:dyDescent="0.25"/>
    <row r="848" s="441" customFormat="1" ht="15" customHeight="1" x14ac:dyDescent="0.25"/>
    <row r="849" s="441" customFormat="1" ht="15" customHeight="1" x14ac:dyDescent="0.25"/>
    <row r="850" s="441" customFormat="1" ht="15" customHeight="1" x14ac:dyDescent="0.25"/>
    <row r="851" s="441" customFormat="1" ht="15" customHeight="1" x14ac:dyDescent="0.25"/>
    <row r="852" s="441" customFormat="1" ht="15" customHeight="1" x14ac:dyDescent="0.25"/>
    <row r="853" s="441" customFormat="1" ht="15" customHeight="1" x14ac:dyDescent="0.25"/>
    <row r="854" s="441" customFormat="1" ht="15" customHeight="1" x14ac:dyDescent="0.25"/>
    <row r="855" s="441" customFormat="1" ht="15" customHeight="1" x14ac:dyDescent="0.25"/>
    <row r="856" s="441" customFormat="1" ht="15" customHeight="1" x14ac:dyDescent="0.25"/>
    <row r="857" s="441" customFormat="1" ht="15" customHeight="1" x14ac:dyDescent="0.25"/>
    <row r="858" s="441" customFormat="1" ht="15" customHeight="1" x14ac:dyDescent="0.25"/>
    <row r="859" s="441" customFormat="1" ht="15" customHeight="1" x14ac:dyDescent="0.25"/>
    <row r="860" s="441" customFormat="1" ht="15" customHeight="1" x14ac:dyDescent="0.25"/>
    <row r="861" s="441" customFormat="1" ht="15" customHeight="1" x14ac:dyDescent="0.25"/>
    <row r="862" s="441" customFormat="1" ht="15" customHeight="1" x14ac:dyDescent="0.25"/>
    <row r="863" s="441" customFormat="1" ht="15" customHeight="1" x14ac:dyDescent="0.25"/>
    <row r="864" s="441" customFormat="1" ht="15" customHeight="1" x14ac:dyDescent="0.25"/>
    <row r="865" s="441" customFormat="1" ht="15" customHeight="1" x14ac:dyDescent="0.25"/>
    <row r="866" s="441" customFormat="1" ht="15" customHeight="1" x14ac:dyDescent="0.25"/>
    <row r="867" s="441" customFormat="1" ht="15" customHeight="1" x14ac:dyDescent="0.25"/>
    <row r="868" s="441" customFormat="1" ht="15" customHeight="1" x14ac:dyDescent="0.25"/>
    <row r="869" s="441" customFormat="1" ht="15" customHeight="1" x14ac:dyDescent="0.25"/>
    <row r="870" s="441" customFormat="1" ht="15" customHeight="1" x14ac:dyDescent="0.25"/>
    <row r="871" s="441" customFormat="1" ht="15" customHeight="1" x14ac:dyDescent="0.25"/>
    <row r="872" s="441" customFormat="1" ht="15" customHeight="1" x14ac:dyDescent="0.25"/>
    <row r="873" s="441" customFormat="1" ht="15" customHeight="1" x14ac:dyDescent="0.25"/>
    <row r="874" s="441" customFormat="1" ht="15" customHeight="1" x14ac:dyDescent="0.25"/>
    <row r="875" s="441" customFormat="1" ht="15" customHeight="1" x14ac:dyDescent="0.25"/>
    <row r="876" s="441" customFormat="1" ht="15" customHeight="1" x14ac:dyDescent="0.25"/>
    <row r="877" s="441" customFormat="1" ht="15" customHeight="1" x14ac:dyDescent="0.25"/>
    <row r="878" s="441" customFormat="1" ht="15" customHeight="1" x14ac:dyDescent="0.25"/>
    <row r="879" s="441" customFormat="1" ht="15" customHeight="1" x14ac:dyDescent="0.25"/>
    <row r="880" s="441" customFormat="1" ht="15" customHeight="1" x14ac:dyDescent="0.25"/>
    <row r="881" s="441" customFormat="1" ht="15" customHeight="1" x14ac:dyDescent="0.25"/>
    <row r="882" s="441" customFormat="1" ht="15" customHeight="1" x14ac:dyDescent="0.25"/>
    <row r="883" s="441" customFormat="1" ht="15" customHeight="1" x14ac:dyDescent="0.25"/>
    <row r="884" s="441" customFormat="1" ht="15" customHeight="1" x14ac:dyDescent="0.25"/>
    <row r="885" s="441" customFormat="1" ht="15" customHeight="1" x14ac:dyDescent="0.25"/>
    <row r="886" s="441" customFormat="1" ht="15" customHeight="1" x14ac:dyDescent="0.25"/>
    <row r="887" s="441" customFormat="1" ht="15" customHeight="1" x14ac:dyDescent="0.25"/>
    <row r="888" s="441" customFormat="1" ht="15" customHeight="1" x14ac:dyDescent="0.25"/>
    <row r="889" s="441" customFormat="1" ht="15" customHeight="1" x14ac:dyDescent="0.25"/>
    <row r="890" s="441" customFormat="1" ht="15" customHeight="1" x14ac:dyDescent="0.25"/>
    <row r="891" s="441" customFormat="1" ht="15" customHeight="1" x14ac:dyDescent="0.25"/>
    <row r="892" s="441" customFormat="1" ht="15" customHeight="1" x14ac:dyDescent="0.25"/>
    <row r="893" s="441" customFormat="1" ht="15" customHeight="1" x14ac:dyDescent="0.25"/>
    <row r="894" s="441" customFormat="1" ht="15" customHeight="1" x14ac:dyDescent="0.25"/>
    <row r="895" s="441" customFormat="1" ht="15" customHeight="1" x14ac:dyDescent="0.25"/>
    <row r="896" s="441" customFormat="1" ht="15" customHeight="1" x14ac:dyDescent="0.25"/>
    <row r="897" s="441" customFormat="1" ht="15" customHeight="1" x14ac:dyDescent="0.25"/>
    <row r="898" s="441" customFormat="1" ht="15" customHeight="1" x14ac:dyDescent="0.25"/>
    <row r="899" s="441" customFormat="1" ht="15" customHeight="1" x14ac:dyDescent="0.25"/>
    <row r="900" s="441" customFormat="1" ht="15" customHeight="1" x14ac:dyDescent="0.25"/>
    <row r="901" s="441" customFormat="1" ht="15" customHeight="1" x14ac:dyDescent="0.25"/>
    <row r="902" s="441" customFormat="1" ht="15" customHeight="1" x14ac:dyDescent="0.25"/>
    <row r="903" s="441" customFormat="1" ht="15" customHeight="1" x14ac:dyDescent="0.25"/>
    <row r="904" s="441" customFormat="1" ht="15" customHeight="1" x14ac:dyDescent="0.25"/>
    <row r="905" s="441" customFormat="1" ht="15" customHeight="1" x14ac:dyDescent="0.25"/>
    <row r="906" s="441" customFormat="1" ht="15" customHeight="1" x14ac:dyDescent="0.25"/>
    <row r="907" s="441" customFormat="1" ht="15" customHeight="1" x14ac:dyDescent="0.25"/>
    <row r="908" s="441" customFormat="1" ht="15" customHeight="1" x14ac:dyDescent="0.25"/>
    <row r="909" s="441" customFormat="1" ht="15" customHeight="1" x14ac:dyDescent="0.25"/>
    <row r="910" s="441" customFormat="1" ht="15" customHeight="1" x14ac:dyDescent="0.25"/>
    <row r="911" s="441" customFormat="1" ht="15" customHeight="1" x14ac:dyDescent="0.25"/>
    <row r="912" s="441" customFormat="1" ht="15" customHeight="1" x14ac:dyDescent="0.25"/>
    <row r="913" s="441" customFormat="1" ht="15" customHeight="1" x14ac:dyDescent="0.25"/>
    <row r="914" s="441" customFormat="1" ht="15" customHeight="1" x14ac:dyDescent="0.25"/>
    <row r="915" s="441" customFormat="1" ht="15" customHeight="1" x14ac:dyDescent="0.25"/>
    <row r="916" s="441" customFormat="1" ht="15" customHeight="1" x14ac:dyDescent="0.25"/>
    <row r="917" s="441" customFormat="1" ht="15" customHeight="1" x14ac:dyDescent="0.25"/>
    <row r="918" s="441" customFormat="1" ht="15" customHeight="1" x14ac:dyDescent="0.25"/>
    <row r="919" s="441" customFormat="1" ht="15" customHeight="1" x14ac:dyDescent="0.25"/>
    <row r="920" s="441" customFormat="1" ht="15" customHeight="1" x14ac:dyDescent="0.25"/>
    <row r="921" s="441" customFormat="1" ht="15" customHeight="1" x14ac:dyDescent="0.25"/>
    <row r="922" s="441" customFormat="1" ht="15" customHeight="1" x14ac:dyDescent="0.25"/>
    <row r="923" s="441" customFormat="1" ht="15" customHeight="1" x14ac:dyDescent="0.25"/>
    <row r="924" s="441" customFormat="1" ht="15" customHeight="1" x14ac:dyDescent="0.25"/>
    <row r="925" s="441" customFormat="1" ht="15" customHeight="1" x14ac:dyDescent="0.25"/>
    <row r="926" s="441" customFormat="1" ht="15" customHeight="1" x14ac:dyDescent="0.25"/>
    <row r="927" s="441" customFormat="1" ht="15" customHeight="1" x14ac:dyDescent="0.25"/>
    <row r="928" s="441" customFormat="1" ht="15" customHeight="1" x14ac:dyDescent="0.25"/>
    <row r="929" s="441" customFormat="1" ht="15" customHeight="1" x14ac:dyDescent="0.25"/>
    <row r="930" s="441" customFormat="1" ht="15" customHeight="1" x14ac:dyDescent="0.25"/>
    <row r="931" s="441" customFormat="1" ht="15" customHeight="1" x14ac:dyDescent="0.25"/>
    <row r="932" s="441" customFormat="1" ht="15" customHeight="1" x14ac:dyDescent="0.25"/>
    <row r="933" s="441" customFormat="1" ht="15" customHeight="1" x14ac:dyDescent="0.25"/>
    <row r="934" s="441" customFormat="1" ht="15" customHeight="1" x14ac:dyDescent="0.25"/>
    <row r="935" s="441" customFormat="1" ht="15" customHeight="1" x14ac:dyDescent="0.25"/>
    <row r="936" s="441" customFormat="1" ht="15" customHeight="1" x14ac:dyDescent="0.25"/>
    <row r="937" s="441" customFormat="1" ht="15" customHeight="1" x14ac:dyDescent="0.25"/>
    <row r="938" s="441" customFormat="1" ht="15" customHeight="1" x14ac:dyDescent="0.25"/>
    <row r="939" s="441" customFormat="1" ht="15" customHeight="1" x14ac:dyDescent="0.25"/>
    <row r="940" s="441" customFormat="1" ht="15" customHeight="1" x14ac:dyDescent="0.25"/>
    <row r="941" s="441" customFormat="1" ht="15" customHeight="1" x14ac:dyDescent="0.25"/>
    <row r="942" s="441" customFormat="1" ht="15" customHeight="1" x14ac:dyDescent="0.25"/>
    <row r="943" s="441" customFormat="1" ht="15" customHeight="1" x14ac:dyDescent="0.25"/>
    <row r="944" s="441" customFormat="1" ht="15" customHeight="1" x14ac:dyDescent="0.25"/>
    <row r="945" s="441" customFormat="1" ht="15" customHeight="1" x14ac:dyDescent="0.25"/>
    <row r="946" s="441" customFormat="1" ht="15" customHeight="1" x14ac:dyDescent="0.25"/>
    <row r="947" s="441" customFormat="1" ht="15" customHeight="1" x14ac:dyDescent="0.25"/>
    <row r="948" s="441" customFormat="1" ht="15" customHeight="1" x14ac:dyDescent="0.25"/>
    <row r="949" s="441" customFormat="1" ht="15" customHeight="1" x14ac:dyDescent="0.25"/>
    <row r="950" s="441" customFormat="1" ht="15" customHeight="1" x14ac:dyDescent="0.25"/>
    <row r="951" s="441" customFormat="1" ht="15" customHeight="1" x14ac:dyDescent="0.25"/>
    <row r="952" s="441" customFormat="1" ht="15" customHeight="1" x14ac:dyDescent="0.25"/>
    <row r="953" s="441" customFormat="1" ht="15" customHeight="1" x14ac:dyDescent="0.25"/>
    <row r="954" s="441" customFormat="1" ht="15" customHeight="1" x14ac:dyDescent="0.25"/>
    <row r="955" s="441" customFormat="1" ht="15" customHeight="1" x14ac:dyDescent="0.25"/>
    <row r="956" s="441" customFormat="1" ht="15" customHeight="1" x14ac:dyDescent="0.25"/>
    <row r="957" s="441" customFormat="1" ht="15" customHeight="1" x14ac:dyDescent="0.25"/>
    <row r="958" s="441" customFormat="1" ht="15" customHeight="1" x14ac:dyDescent="0.25"/>
    <row r="959" s="441" customFormat="1" ht="15" customHeight="1" x14ac:dyDescent="0.25"/>
    <row r="960" s="441" customFormat="1" ht="15" customHeight="1" x14ac:dyDescent="0.25"/>
    <row r="961" s="441" customFormat="1" ht="15" customHeight="1" x14ac:dyDescent="0.25"/>
    <row r="962" s="441" customFormat="1" ht="15" customHeight="1" x14ac:dyDescent="0.25"/>
    <row r="963" s="441" customFormat="1" ht="15" customHeight="1" x14ac:dyDescent="0.25"/>
    <row r="964" s="441" customFormat="1" ht="15" customHeight="1" x14ac:dyDescent="0.25"/>
    <row r="965" s="441" customFormat="1" ht="15" customHeight="1" x14ac:dyDescent="0.25"/>
    <row r="966" s="441" customFormat="1" ht="15" customHeight="1" x14ac:dyDescent="0.25"/>
    <row r="967" s="441" customFormat="1" ht="15" customHeight="1" x14ac:dyDescent="0.25"/>
    <row r="968" s="441" customFormat="1" ht="15" customHeight="1" x14ac:dyDescent="0.25"/>
    <row r="969" s="441" customFormat="1" ht="15" customHeight="1" x14ac:dyDescent="0.25"/>
    <row r="970" s="441" customFormat="1" ht="15" customHeight="1" x14ac:dyDescent="0.25"/>
    <row r="971" s="441" customFormat="1" ht="15" customHeight="1" x14ac:dyDescent="0.25"/>
    <row r="972" s="441" customFormat="1" ht="15" customHeight="1" x14ac:dyDescent="0.25"/>
    <row r="973" s="441" customFormat="1" ht="15" customHeight="1" x14ac:dyDescent="0.25"/>
    <row r="974" s="441" customFormat="1" ht="15" customHeight="1" x14ac:dyDescent="0.25"/>
    <row r="975" s="441" customFormat="1" ht="15" customHeight="1" x14ac:dyDescent="0.25"/>
    <row r="976" s="441" customFormat="1" ht="15" customHeight="1" x14ac:dyDescent="0.25"/>
    <row r="977" s="441" customFormat="1" ht="15" customHeight="1" x14ac:dyDescent="0.25"/>
    <row r="978" s="441" customFormat="1" ht="15" customHeight="1" x14ac:dyDescent="0.25"/>
    <row r="979" s="441" customFormat="1" ht="15" customHeight="1" x14ac:dyDescent="0.25"/>
    <row r="980" s="441" customFormat="1" ht="15" customHeight="1" x14ac:dyDescent="0.25"/>
    <row r="981" s="441" customFormat="1" ht="15" customHeight="1" x14ac:dyDescent="0.25"/>
    <row r="982" s="441" customFormat="1" ht="15" customHeight="1" x14ac:dyDescent="0.25"/>
    <row r="983" s="441" customFormat="1" ht="15" customHeight="1" x14ac:dyDescent="0.25"/>
    <row r="984" s="441" customFormat="1" ht="15" customHeight="1" x14ac:dyDescent="0.25"/>
    <row r="985" s="441" customFormat="1" ht="15" customHeight="1" x14ac:dyDescent="0.25"/>
    <row r="986" s="441" customFormat="1" ht="15" customHeight="1" x14ac:dyDescent="0.25"/>
    <row r="987" s="441" customFormat="1" ht="15" customHeight="1" x14ac:dyDescent="0.25"/>
    <row r="988" s="441" customFormat="1" ht="15" customHeight="1" x14ac:dyDescent="0.25"/>
    <row r="989" s="441" customFormat="1" ht="15" customHeight="1" x14ac:dyDescent="0.25"/>
    <row r="990" s="441" customFormat="1" ht="15" customHeight="1" x14ac:dyDescent="0.25"/>
    <row r="991" s="441" customFormat="1" ht="15" customHeight="1" x14ac:dyDescent="0.25"/>
    <row r="992" s="441" customFormat="1" ht="15" customHeight="1" x14ac:dyDescent="0.25"/>
    <row r="993" s="441" customFormat="1" ht="15" customHeight="1" x14ac:dyDescent="0.25"/>
    <row r="994" s="441" customFormat="1" ht="15" customHeight="1" x14ac:dyDescent="0.25"/>
    <row r="995" s="441" customFormat="1" ht="15" customHeight="1" x14ac:dyDescent="0.25"/>
    <row r="996" s="441" customFormat="1" ht="15" customHeight="1" x14ac:dyDescent="0.25"/>
    <row r="997" s="441" customFormat="1" ht="15" customHeight="1" x14ac:dyDescent="0.25"/>
    <row r="998" s="441" customFormat="1" ht="15" customHeight="1" x14ac:dyDescent="0.25"/>
    <row r="999" s="441" customFormat="1" ht="15" customHeight="1" x14ac:dyDescent="0.25"/>
    <row r="1000" s="441" customFormat="1" ht="15" customHeight="1" x14ac:dyDescent="0.25"/>
    <row r="1001" s="441" customFormat="1" ht="15" customHeight="1" x14ac:dyDescent="0.25"/>
    <row r="1002" s="441" customFormat="1" ht="15" customHeight="1" x14ac:dyDescent="0.25"/>
    <row r="1003" s="441" customFormat="1" ht="15" customHeight="1" x14ac:dyDescent="0.25"/>
    <row r="1004" s="441" customFormat="1" ht="15" customHeight="1" x14ac:dyDescent="0.25"/>
    <row r="1005" s="441" customFormat="1" ht="15" customHeight="1" x14ac:dyDescent="0.25"/>
    <row r="1006" s="441" customFormat="1" ht="15" customHeight="1" x14ac:dyDescent="0.25"/>
    <row r="1007" s="441" customFormat="1" ht="15" customHeight="1" x14ac:dyDescent="0.25"/>
    <row r="1008" s="441" customFormat="1" ht="15" customHeight="1" x14ac:dyDescent="0.25"/>
    <row r="1009" s="441" customFormat="1" ht="15" customHeight="1" x14ac:dyDescent="0.25"/>
    <row r="1010" s="441" customFormat="1" ht="15" customHeight="1" x14ac:dyDescent="0.25"/>
    <row r="1011" s="441" customFormat="1" ht="15" customHeight="1" x14ac:dyDescent="0.25"/>
    <row r="1012" s="441" customFormat="1" ht="15" customHeight="1" x14ac:dyDescent="0.25"/>
    <row r="1013" s="441" customFormat="1" ht="15" customHeight="1" x14ac:dyDescent="0.25"/>
    <row r="1014" s="441" customFormat="1" ht="15" customHeight="1" x14ac:dyDescent="0.25"/>
    <row r="1015" s="441" customFormat="1" ht="15" customHeight="1" x14ac:dyDescent="0.25"/>
    <row r="1016" s="441" customFormat="1" ht="15" customHeight="1" x14ac:dyDescent="0.25"/>
    <row r="1017" s="441" customFormat="1" ht="15" customHeight="1" x14ac:dyDescent="0.25"/>
    <row r="1018" s="441" customFormat="1" ht="15" customHeight="1" x14ac:dyDescent="0.25"/>
    <row r="1019" s="441" customFormat="1" ht="15" customHeight="1" x14ac:dyDescent="0.25"/>
    <row r="1020" s="441" customFormat="1" ht="15" customHeight="1" x14ac:dyDescent="0.25"/>
    <row r="1021" s="441" customFormat="1" ht="15" customHeight="1" x14ac:dyDescent="0.25"/>
    <row r="1022" s="441" customFormat="1" ht="15" customHeight="1" x14ac:dyDescent="0.25"/>
    <row r="1023" s="441" customFormat="1" ht="15" customHeight="1" x14ac:dyDescent="0.25"/>
    <row r="1024" s="441" customFormat="1" ht="15" customHeight="1" x14ac:dyDescent="0.25"/>
    <row r="1025" s="441" customFormat="1" ht="15" customHeight="1" x14ac:dyDescent="0.25"/>
    <row r="1026" s="441" customFormat="1" ht="15" customHeight="1" x14ac:dyDescent="0.25"/>
    <row r="1027" s="441" customFormat="1" ht="15" customHeight="1" x14ac:dyDescent="0.25"/>
    <row r="1028" s="441" customFormat="1" ht="15" customHeight="1" x14ac:dyDescent="0.25"/>
    <row r="1029" s="441" customFormat="1" ht="15" customHeight="1" x14ac:dyDescent="0.25"/>
    <row r="1030" s="441" customFormat="1" ht="15" customHeight="1" x14ac:dyDescent="0.25"/>
    <row r="1031" s="441" customFormat="1" ht="15" customHeight="1" x14ac:dyDescent="0.25"/>
    <row r="1032" s="441" customFormat="1" ht="15" customHeight="1" x14ac:dyDescent="0.25"/>
    <row r="1033" s="441" customFormat="1" ht="15" customHeight="1" x14ac:dyDescent="0.25"/>
    <row r="1034" s="441" customFormat="1" ht="15" customHeight="1" x14ac:dyDescent="0.25"/>
    <row r="1035" s="441" customFormat="1" ht="15" customHeight="1" x14ac:dyDescent="0.25"/>
    <row r="1036" s="441" customFormat="1" ht="15" customHeight="1" x14ac:dyDescent="0.25"/>
    <row r="1037" s="441" customFormat="1" ht="15" customHeight="1" x14ac:dyDescent="0.25"/>
    <row r="1038" s="441" customFormat="1" ht="15" customHeight="1" x14ac:dyDescent="0.25"/>
    <row r="1039" s="441" customFormat="1" ht="15" customHeight="1" x14ac:dyDescent="0.25"/>
    <row r="1040" s="441" customFormat="1" ht="15" customHeight="1" x14ac:dyDescent="0.25"/>
    <row r="1041" s="441" customFormat="1" ht="15" customHeight="1" x14ac:dyDescent="0.25"/>
    <row r="1042" s="441" customFormat="1" ht="15" customHeight="1" x14ac:dyDescent="0.25"/>
    <row r="1043" s="441" customFormat="1" ht="15" customHeight="1" x14ac:dyDescent="0.25"/>
    <row r="1044" s="441" customFormat="1" ht="15" customHeight="1" x14ac:dyDescent="0.25"/>
    <row r="1045" s="441" customFormat="1" ht="15" customHeight="1" x14ac:dyDescent="0.25"/>
    <row r="1046" s="441" customFormat="1" ht="15" customHeight="1" x14ac:dyDescent="0.25"/>
    <row r="1047" s="441" customFormat="1" ht="15" customHeight="1" x14ac:dyDescent="0.25"/>
    <row r="1048" s="441" customFormat="1" ht="15" customHeight="1" x14ac:dyDescent="0.25"/>
    <row r="1049" s="441" customFormat="1" ht="15" customHeight="1" x14ac:dyDescent="0.25"/>
    <row r="1050" s="441" customFormat="1" ht="15" customHeight="1" x14ac:dyDescent="0.25"/>
    <row r="1051" s="441" customFormat="1" ht="15" customHeight="1" x14ac:dyDescent="0.25"/>
    <row r="1052" s="441" customFormat="1" ht="15" customHeight="1" x14ac:dyDescent="0.25"/>
    <row r="1053" s="441" customFormat="1" ht="15" customHeight="1" x14ac:dyDescent="0.25"/>
    <row r="1054" s="441" customFormat="1" ht="15" customHeight="1" x14ac:dyDescent="0.25"/>
    <row r="1055" s="441" customFormat="1" ht="15" customHeight="1" x14ac:dyDescent="0.25"/>
    <row r="1056" s="441" customFormat="1" ht="15" customHeight="1" x14ac:dyDescent="0.25"/>
    <row r="1057" s="441" customFormat="1" ht="15" customHeight="1" x14ac:dyDescent="0.25"/>
    <row r="1058" s="441" customFormat="1" ht="15" customHeight="1" x14ac:dyDescent="0.25"/>
    <row r="1059" s="441" customFormat="1" ht="15" customHeight="1" x14ac:dyDescent="0.25"/>
    <row r="1060" s="441" customFormat="1" ht="15" customHeight="1" x14ac:dyDescent="0.25"/>
    <row r="1061" s="441" customFormat="1" ht="15" customHeight="1" x14ac:dyDescent="0.25"/>
    <row r="1062" s="441" customFormat="1" ht="15" customHeight="1" x14ac:dyDescent="0.25"/>
    <row r="1063" s="441" customFormat="1" ht="15" customHeight="1" x14ac:dyDescent="0.25"/>
    <row r="1064" s="441" customFormat="1" ht="15" customHeight="1" x14ac:dyDescent="0.25"/>
    <row r="1065" s="441" customFormat="1" ht="15" customHeight="1" x14ac:dyDescent="0.25"/>
    <row r="1066" s="441" customFormat="1" ht="15" customHeight="1" x14ac:dyDescent="0.25"/>
    <row r="1067" s="441" customFormat="1" ht="15" customHeight="1" x14ac:dyDescent="0.25"/>
    <row r="1068" s="441" customFormat="1" ht="15" customHeight="1" x14ac:dyDescent="0.25"/>
    <row r="1069" s="441" customFormat="1" ht="15" customHeight="1" x14ac:dyDescent="0.25"/>
    <row r="1070" s="441" customFormat="1" ht="15" customHeight="1" x14ac:dyDescent="0.25"/>
    <row r="1071" s="441" customFormat="1" ht="15" customHeight="1" x14ac:dyDescent="0.25"/>
    <row r="1072" s="441" customFormat="1" ht="15" customHeight="1" x14ac:dyDescent="0.25"/>
    <row r="1073" s="441" customFormat="1" ht="15" customHeight="1" x14ac:dyDescent="0.25"/>
    <row r="1074" s="441" customFormat="1" ht="15" customHeight="1" x14ac:dyDescent="0.25"/>
    <row r="1075" s="441" customFormat="1" ht="15" customHeight="1" x14ac:dyDescent="0.25"/>
    <row r="1076" s="441" customFormat="1" ht="15" customHeight="1" x14ac:dyDescent="0.25"/>
    <row r="1077" s="441" customFormat="1" ht="15" customHeight="1" x14ac:dyDescent="0.25"/>
    <row r="1078" s="441" customFormat="1" ht="15" customHeight="1" x14ac:dyDescent="0.25"/>
    <row r="1079" s="441" customFormat="1" ht="15" customHeight="1" x14ac:dyDescent="0.25"/>
    <row r="1080" s="441" customFormat="1" ht="15" customHeight="1" x14ac:dyDescent="0.25"/>
    <row r="1081" s="441" customFormat="1" ht="15" customHeight="1" x14ac:dyDescent="0.25"/>
    <row r="1082" s="441" customFormat="1" ht="15" customHeight="1" x14ac:dyDescent="0.25"/>
    <row r="1083" s="441" customFormat="1" ht="15" customHeight="1" x14ac:dyDescent="0.25"/>
    <row r="1084" s="441" customFormat="1" ht="15" customHeight="1" x14ac:dyDescent="0.25"/>
    <row r="1085" s="441" customFormat="1" ht="15" customHeight="1" x14ac:dyDescent="0.25"/>
    <row r="1086" s="441" customFormat="1" ht="15" customHeight="1" x14ac:dyDescent="0.25"/>
    <row r="1087" s="441" customFormat="1" ht="15" customHeight="1" x14ac:dyDescent="0.25"/>
    <row r="1088" s="441" customFormat="1" ht="15" customHeight="1" x14ac:dyDescent="0.25"/>
    <row r="1089" s="441" customFormat="1" ht="15" customHeight="1" x14ac:dyDescent="0.25"/>
    <row r="1090" s="441" customFormat="1" ht="15" customHeight="1" x14ac:dyDescent="0.25"/>
    <row r="1091" s="441" customFormat="1" ht="15" customHeight="1" x14ac:dyDescent="0.25"/>
    <row r="1092" s="441" customFormat="1" ht="15" customHeight="1" x14ac:dyDescent="0.25"/>
    <row r="1093" s="441" customFormat="1" ht="15" customHeight="1" x14ac:dyDescent="0.25"/>
    <row r="1094" s="441" customFormat="1" ht="15" customHeight="1" x14ac:dyDescent="0.25"/>
    <row r="1095" s="441" customFormat="1" ht="15" customHeight="1" x14ac:dyDescent="0.25"/>
    <row r="1096" s="441" customFormat="1" ht="15" customHeight="1" x14ac:dyDescent="0.25"/>
    <row r="1097" s="441" customFormat="1" ht="15" customHeight="1" x14ac:dyDescent="0.25"/>
    <row r="1098" s="441" customFormat="1" ht="15" customHeight="1" x14ac:dyDescent="0.25"/>
    <row r="1099" s="441" customFormat="1" ht="15" customHeight="1" x14ac:dyDescent="0.25"/>
    <row r="1100" s="441" customFormat="1" ht="15" customHeight="1" x14ac:dyDescent="0.25"/>
    <row r="1101" s="441" customFormat="1" ht="15" customHeight="1" x14ac:dyDescent="0.25"/>
    <row r="1102" s="441" customFormat="1" ht="15" customHeight="1" x14ac:dyDescent="0.25"/>
    <row r="1103" s="441" customFormat="1" ht="15" customHeight="1" x14ac:dyDescent="0.25"/>
    <row r="1104" s="441" customFormat="1" ht="15" customHeight="1" x14ac:dyDescent="0.25"/>
    <row r="1105" s="441" customFormat="1" ht="15" customHeight="1" x14ac:dyDescent="0.25"/>
    <row r="1106" s="441" customFormat="1" ht="15" customHeight="1" x14ac:dyDescent="0.25"/>
    <row r="1107" s="441" customFormat="1" ht="15" customHeight="1" x14ac:dyDescent="0.25"/>
    <row r="1108" s="441" customFormat="1" ht="15" customHeight="1" x14ac:dyDescent="0.25"/>
    <row r="1109" s="441" customFormat="1" ht="15" customHeight="1" x14ac:dyDescent="0.25"/>
    <row r="1110" s="441" customFormat="1" ht="15" customHeight="1" x14ac:dyDescent="0.25"/>
    <row r="1111" s="441" customFormat="1" ht="15" customHeight="1" x14ac:dyDescent="0.25"/>
    <row r="1112" s="441" customFormat="1" ht="15" customHeight="1" x14ac:dyDescent="0.25"/>
    <row r="1113" s="441" customFormat="1" ht="15" customHeight="1" x14ac:dyDescent="0.25"/>
    <row r="1114" s="441" customFormat="1" ht="15" customHeight="1" x14ac:dyDescent="0.25"/>
    <row r="1115" s="441" customFormat="1" ht="15" customHeight="1" x14ac:dyDescent="0.25"/>
    <row r="1116" s="441" customFormat="1" ht="15" customHeight="1" x14ac:dyDescent="0.25"/>
    <row r="1117" s="441" customFormat="1" ht="15" customHeight="1" x14ac:dyDescent="0.25"/>
    <row r="1118" s="441" customFormat="1" ht="15" customHeight="1" x14ac:dyDescent="0.25"/>
    <row r="1119" s="441" customFormat="1" ht="15" customHeight="1" x14ac:dyDescent="0.25"/>
    <row r="1120" s="441" customFormat="1" ht="15" customHeight="1" x14ac:dyDescent="0.25"/>
    <row r="1121" s="441" customFormat="1" ht="15" customHeight="1" x14ac:dyDescent="0.25"/>
    <row r="1122" s="441" customFormat="1" ht="15" customHeight="1" x14ac:dyDescent="0.25"/>
    <row r="1123" s="441" customFormat="1" ht="15" customHeight="1" x14ac:dyDescent="0.25"/>
    <row r="1124" s="441" customFormat="1" ht="15" customHeight="1" x14ac:dyDescent="0.25"/>
    <row r="1125" s="441" customFormat="1" ht="15" customHeight="1" x14ac:dyDescent="0.25"/>
    <row r="1126" s="441" customFormat="1" ht="15" customHeight="1" x14ac:dyDescent="0.25"/>
    <row r="1127" s="441" customFormat="1" ht="15" customHeight="1" x14ac:dyDescent="0.25"/>
    <row r="1128" s="441" customFormat="1" ht="15" customHeight="1" x14ac:dyDescent="0.25"/>
    <row r="1129" s="441" customFormat="1" ht="15" customHeight="1" x14ac:dyDescent="0.25"/>
    <row r="1130" s="441" customFormat="1" ht="15" customHeight="1" x14ac:dyDescent="0.25"/>
    <row r="1131" s="441" customFormat="1" ht="15" customHeight="1" x14ac:dyDescent="0.25"/>
    <row r="1132" s="441" customFormat="1" ht="15" customHeight="1" x14ac:dyDescent="0.25"/>
    <row r="1133" s="441" customFormat="1" ht="15" customHeight="1" x14ac:dyDescent="0.25"/>
    <row r="1134" s="441" customFormat="1" ht="15" customHeight="1" x14ac:dyDescent="0.25"/>
    <row r="1135" s="441" customFormat="1" ht="15" customHeight="1" x14ac:dyDescent="0.25"/>
    <row r="1136" s="441" customFormat="1" ht="15" customHeight="1" x14ac:dyDescent="0.25"/>
    <row r="1137" s="441" customFormat="1" ht="15" customHeight="1" x14ac:dyDescent="0.25"/>
    <row r="1138" s="441" customFormat="1" ht="15" customHeight="1" x14ac:dyDescent="0.25"/>
    <row r="1139" s="441" customFormat="1" ht="15" customHeight="1" x14ac:dyDescent="0.25"/>
    <row r="1140" s="441" customFormat="1" ht="15" customHeight="1" x14ac:dyDescent="0.25"/>
    <row r="1141" s="441" customFormat="1" ht="15" customHeight="1" x14ac:dyDescent="0.25"/>
    <row r="1142" s="441" customFormat="1" ht="15" customHeight="1" x14ac:dyDescent="0.25"/>
    <row r="1143" s="441" customFormat="1" ht="15" customHeight="1" x14ac:dyDescent="0.25"/>
    <row r="1144" s="441" customFormat="1" ht="15" customHeight="1" x14ac:dyDescent="0.25"/>
    <row r="1145" s="441" customFormat="1" ht="15" customHeight="1" x14ac:dyDescent="0.25"/>
    <row r="1146" s="441" customFormat="1" ht="15" customHeight="1" x14ac:dyDescent="0.25"/>
    <row r="1147" s="441" customFormat="1" ht="15" customHeight="1" x14ac:dyDescent="0.25"/>
    <row r="1148" s="441" customFormat="1" ht="15" customHeight="1" x14ac:dyDescent="0.25"/>
    <row r="1149" s="441" customFormat="1" ht="15" customHeight="1" x14ac:dyDescent="0.25"/>
    <row r="1150" s="441" customFormat="1" ht="15" customHeight="1" x14ac:dyDescent="0.25"/>
    <row r="1151" s="441" customFormat="1" ht="15" customHeight="1" x14ac:dyDescent="0.25"/>
    <row r="1152" s="441" customFormat="1" ht="15" customHeight="1" x14ac:dyDescent="0.25"/>
    <row r="1153" s="441" customFormat="1" ht="15" customHeight="1" x14ac:dyDescent="0.25"/>
    <row r="1154" s="441" customFormat="1" ht="15" customHeight="1" x14ac:dyDescent="0.25"/>
    <row r="1155" s="441" customFormat="1" ht="15" customHeight="1" x14ac:dyDescent="0.25"/>
    <row r="1156" s="441" customFormat="1" ht="15" customHeight="1" x14ac:dyDescent="0.25"/>
    <row r="1157" s="441" customFormat="1" ht="15" customHeight="1" x14ac:dyDescent="0.25"/>
    <row r="1158" s="441" customFormat="1" ht="15" customHeight="1" x14ac:dyDescent="0.25"/>
    <row r="1159" s="441" customFormat="1" ht="15" customHeight="1" x14ac:dyDescent="0.25"/>
    <row r="1160" s="441" customFormat="1" ht="15" customHeight="1" x14ac:dyDescent="0.25"/>
    <row r="1161" s="441" customFormat="1" ht="15" customHeight="1" x14ac:dyDescent="0.25"/>
    <row r="1162" s="441" customFormat="1" ht="15" customHeight="1" x14ac:dyDescent="0.25"/>
    <row r="1163" s="441" customFormat="1" ht="15" customHeight="1" x14ac:dyDescent="0.25"/>
    <row r="1164" s="441" customFormat="1" ht="15" customHeight="1" x14ac:dyDescent="0.25"/>
    <row r="1165" s="441" customFormat="1" ht="15" customHeight="1" x14ac:dyDescent="0.25"/>
    <row r="1166" s="441" customFormat="1" ht="15" customHeight="1" x14ac:dyDescent="0.25"/>
    <row r="1167" s="441" customFormat="1" ht="15" customHeight="1" x14ac:dyDescent="0.25"/>
    <row r="1168" s="441" customFormat="1" ht="15" customHeight="1" x14ac:dyDescent="0.25"/>
    <row r="1169" s="441" customFormat="1" ht="15" customHeight="1" x14ac:dyDescent="0.25"/>
    <row r="1170" s="441" customFormat="1" ht="15" customHeight="1" x14ac:dyDescent="0.25"/>
    <row r="1171" s="441" customFormat="1" ht="15" customHeight="1" x14ac:dyDescent="0.25"/>
    <row r="1172" s="441" customFormat="1" ht="15" customHeight="1" x14ac:dyDescent="0.25"/>
    <row r="1173" s="441" customFormat="1" ht="15" customHeight="1" x14ac:dyDescent="0.25"/>
    <row r="1174" s="441" customFormat="1" ht="15" customHeight="1" x14ac:dyDescent="0.25"/>
    <row r="1175" s="441" customFormat="1" ht="15" customHeight="1" x14ac:dyDescent="0.25"/>
    <row r="1176" s="441" customFormat="1" ht="15" customHeight="1" x14ac:dyDescent="0.25"/>
    <row r="1177" s="441" customFormat="1" ht="15" customHeight="1" x14ac:dyDescent="0.25"/>
    <row r="1178" s="441" customFormat="1" ht="15" customHeight="1" x14ac:dyDescent="0.25"/>
    <row r="1179" s="441" customFormat="1" ht="15" customHeight="1" x14ac:dyDescent="0.25"/>
    <row r="1180" s="441" customFormat="1" ht="15" customHeight="1" x14ac:dyDescent="0.25"/>
    <row r="1181" s="441" customFormat="1" ht="15" customHeight="1" x14ac:dyDescent="0.25"/>
    <row r="1182" s="441" customFormat="1" ht="15" customHeight="1" x14ac:dyDescent="0.25"/>
    <row r="1183" s="441" customFormat="1" ht="15" customHeight="1" x14ac:dyDescent="0.25"/>
    <row r="1184" s="441" customFormat="1" ht="15" customHeight="1" x14ac:dyDescent="0.25"/>
    <row r="1185" s="441" customFormat="1" ht="15" customHeight="1" x14ac:dyDescent="0.25"/>
    <row r="1186" s="441" customFormat="1" ht="15" customHeight="1" x14ac:dyDescent="0.25"/>
    <row r="1187" s="441" customFormat="1" ht="15" customHeight="1" x14ac:dyDescent="0.25"/>
    <row r="1188" s="441" customFormat="1" ht="15" customHeight="1" x14ac:dyDescent="0.25"/>
    <row r="1189" s="441" customFormat="1" ht="15" customHeight="1" x14ac:dyDescent="0.25"/>
    <row r="1190" s="441" customFormat="1" ht="15" customHeight="1" x14ac:dyDescent="0.25"/>
    <row r="1191" s="441" customFormat="1" ht="15" customHeight="1" x14ac:dyDescent="0.25"/>
    <row r="1192" s="441" customFormat="1" ht="15" customHeight="1" x14ac:dyDescent="0.25"/>
    <row r="1193" s="441" customFormat="1" ht="15" customHeight="1" x14ac:dyDescent="0.25"/>
    <row r="1194" s="441" customFormat="1" ht="15" customHeight="1" x14ac:dyDescent="0.25"/>
    <row r="1195" s="441" customFormat="1" ht="15" customHeight="1" x14ac:dyDescent="0.25"/>
    <row r="1196" s="441" customFormat="1" ht="15" customHeight="1" x14ac:dyDescent="0.25"/>
    <row r="1197" s="441" customFormat="1" ht="15" customHeight="1" x14ac:dyDescent="0.25"/>
    <row r="1198" s="441" customFormat="1" ht="15" customHeight="1" x14ac:dyDescent="0.25"/>
    <row r="1199" s="441" customFormat="1" ht="15" customHeight="1" x14ac:dyDescent="0.25"/>
    <row r="1200" s="441" customFormat="1" ht="15" customHeight="1" x14ac:dyDescent="0.25"/>
    <row r="1201" s="441" customFormat="1" ht="15" customHeight="1" x14ac:dyDescent="0.25"/>
    <row r="1202" s="441" customFormat="1" ht="15" customHeight="1" x14ac:dyDescent="0.25"/>
    <row r="1203" s="441" customFormat="1" ht="15" customHeight="1" x14ac:dyDescent="0.25"/>
    <row r="1204" s="441" customFormat="1" ht="15" customHeight="1" x14ac:dyDescent="0.25"/>
    <row r="1205" s="441" customFormat="1" ht="15" customHeight="1" x14ac:dyDescent="0.25"/>
    <row r="1206" s="441" customFormat="1" ht="15" customHeight="1" x14ac:dyDescent="0.25"/>
    <row r="1207" s="441" customFormat="1" ht="15" customHeight="1" x14ac:dyDescent="0.25"/>
    <row r="1208" s="441" customFormat="1" ht="15" customHeight="1" x14ac:dyDescent="0.25"/>
    <row r="1209" s="441" customFormat="1" ht="15" customHeight="1" x14ac:dyDescent="0.25"/>
    <row r="1210" s="441" customFormat="1" ht="15" customHeight="1" x14ac:dyDescent="0.25"/>
    <row r="1211" s="441" customFormat="1" ht="15" customHeight="1" x14ac:dyDescent="0.25"/>
    <row r="1212" s="441" customFormat="1" ht="15" customHeight="1" x14ac:dyDescent="0.25"/>
    <row r="1213" s="441" customFormat="1" ht="15" customHeight="1" x14ac:dyDescent="0.25"/>
    <row r="1214" s="441" customFormat="1" ht="15" customHeight="1" x14ac:dyDescent="0.25"/>
    <row r="1215" s="441" customFormat="1" ht="15" customHeight="1" x14ac:dyDescent="0.25"/>
    <row r="1216" s="441" customFormat="1" ht="15" customHeight="1" x14ac:dyDescent="0.25"/>
    <row r="1217" s="441" customFormat="1" ht="15" customHeight="1" x14ac:dyDescent="0.25"/>
    <row r="1218" s="441" customFormat="1" ht="15" customHeight="1" x14ac:dyDescent="0.25"/>
    <row r="1219" s="441" customFormat="1" ht="15" customHeight="1" x14ac:dyDescent="0.25"/>
    <row r="1220" s="441" customFormat="1" ht="15" customHeight="1" x14ac:dyDescent="0.25"/>
    <row r="1221" s="441" customFormat="1" ht="15" customHeight="1" x14ac:dyDescent="0.25"/>
    <row r="1222" s="441" customFormat="1" ht="15" customHeight="1" x14ac:dyDescent="0.25"/>
    <row r="1223" s="441" customFormat="1" ht="15" customHeight="1" x14ac:dyDescent="0.25"/>
    <row r="1224" s="441" customFormat="1" ht="15" customHeight="1" x14ac:dyDescent="0.25"/>
    <row r="1225" s="441" customFormat="1" ht="15" customHeight="1" x14ac:dyDescent="0.25"/>
    <row r="1226" s="441" customFormat="1" ht="15" customHeight="1" x14ac:dyDescent="0.25"/>
    <row r="1227" s="441" customFormat="1" ht="15" customHeight="1" x14ac:dyDescent="0.25"/>
    <row r="1228" s="441" customFormat="1" ht="15" customHeight="1" x14ac:dyDescent="0.25"/>
    <row r="1229" s="441" customFormat="1" ht="15" customHeight="1" x14ac:dyDescent="0.25"/>
    <row r="1230" s="441" customFormat="1" ht="15" customHeight="1" x14ac:dyDescent="0.25"/>
    <row r="1231" s="441" customFormat="1" ht="15" customHeight="1" x14ac:dyDescent="0.25"/>
    <row r="1232" s="441" customFormat="1" ht="15" customHeight="1" x14ac:dyDescent="0.25"/>
    <row r="1233" s="441" customFormat="1" ht="15" customHeight="1" x14ac:dyDescent="0.25"/>
    <row r="1234" s="441" customFormat="1" ht="15" customHeight="1" x14ac:dyDescent="0.25"/>
    <row r="1235" s="441" customFormat="1" ht="15" customHeight="1" x14ac:dyDescent="0.25"/>
    <row r="1236" s="441" customFormat="1" ht="15" customHeight="1" x14ac:dyDescent="0.25"/>
    <row r="1237" s="441" customFormat="1" ht="15" customHeight="1" x14ac:dyDescent="0.25"/>
    <row r="1238" s="441" customFormat="1" ht="15" customHeight="1" x14ac:dyDescent="0.25"/>
    <row r="1239" s="441" customFormat="1" ht="15" customHeight="1" x14ac:dyDescent="0.25"/>
    <row r="1240" s="441" customFormat="1" ht="15" customHeight="1" x14ac:dyDescent="0.25"/>
    <row r="1241" s="441" customFormat="1" ht="15" customHeight="1" x14ac:dyDescent="0.25"/>
    <row r="1242" s="441" customFormat="1" ht="15" customHeight="1" x14ac:dyDescent="0.25"/>
    <row r="1243" s="441" customFormat="1" ht="15" customHeight="1" x14ac:dyDescent="0.25"/>
    <row r="1244" s="441" customFormat="1" ht="15" customHeight="1" x14ac:dyDescent="0.25"/>
    <row r="1245" s="441" customFormat="1" ht="15" customHeight="1" x14ac:dyDescent="0.25"/>
    <row r="1246" s="441" customFormat="1" ht="15" customHeight="1" x14ac:dyDescent="0.25"/>
    <row r="1247" s="441" customFormat="1" ht="15" customHeight="1" x14ac:dyDescent="0.25"/>
    <row r="1248" s="441" customFormat="1" ht="15" customHeight="1" x14ac:dyDescent="0.25"/>
    <row r="1249" s="441" customFormat="1" ht="15" customHeight="1" x14ac:dyDescent="0.25"/>
    <row r="1250" s="441" customFormat="1" ht="15" customHeight="1" x14ac:dyDescent="0.25"/>
    <row r="1251" s="441" customFormat="1" ht="15" customHeight="1" x14ac:dyDescent="0.25"/>
    <row r="1252" s="441" customFormat="1" ht="15" customHeight="1" x14ac:dyDescent="0.25"/>
    <row r="1253" s="441" customFormat="1" ht="15" customHeight="1" x14ac:dyDescent="0.25"/>
    <row r="1254" s="441" customFormat="1" ht="15" customHeight="1" x14ac:dyDescent="0.25"/>
    <row r="1255" s="441" customFormat="1" ht="15" customHeight="1" x14ac:dyDescent="0.25"/>
    <row r="1256" s="441" customFormat="1" ht="15" customHeight="1" x14ac:dyDescent="0.25"/>
    <row r="1257" s="441" customFormat="1" ht="15" customHeight="1" x14ac:dyDescent="0.25"/>
    <row r="1258" s="441" customFormat="1" ht="15" customHeight="1" x14ac:dyDescent="0.25"/>
    <row r="1259" s="441" customFormat="1" ht="15" customHeight="1" x14ac:dyDescent="0.25"/>
    <row r="1260" s="441" customFormat="1" ht="15" customHeight="1" x14ac:dyDescent="0.25"/>
    <row r="1261" s="441" customFormat="1" ht="15" customHeight="1" x14ac:dyDescent="0.25"/>
    <row r="1262" s="441" customFormat="1" ht="15" customHeight="1" x14ac:dyDescent="0.25"/>
    <row r="1263" s="441" customFormat="1" ht="15" customHeight="1" x14ac:dyDescent="0.25"/>
    <row r="1264" s="441" customFormat="1" ht="15" customHeight="1" x14ac:dyDescent="0.25"/>
    <row r="1265" s="441" customFormat="1" ht="15" customHeight="1" x14ac:dyDescent="0.25"/>
    <row r="1266" s="441" customFormat="1" ht="15" customHeight="1" x14ac:dyDescent="0.25"/>
    <row r="1267" s="441" customFormat="1" ht="15" customHeight="1" x14ac:dyDescent="0.25"/>
    <row r="1268" s="441" customFormat="1" ht="15" customHeight="1" x14ac:dyDescent="0.25"/>
    <row r="1269" s="441" customFormat="1" ht="15" customHeight="1" x14ac:dyDescent="0.25"/>
    <row r="1270" s="441" customFormat="1" ht="15" customHeight="1" x14ac:dyDescent="0.25"/>
    <row r="1271" s="441" customFormat="1" ht="15" customHeight="1" x14ac:dyDescent="0.25"/>
    <row r="1272" s="441" customFormat="1" ht="15" customHeight="1" x14ac:dyDescent="0.25"/>
    <row r="1273" s="441" customFormat="1" ht="15" customHeight="1" x14ac:dyDescent="0.25"/>
    <row r="1274" s="441" customFormat="1" ht="15" customHeight="1" x14ac:dyDescent="0.25"/>
    <row r="1275" s="441" customFormat="1" ht="15" customHeight="1" x14ac:dyDescent="0.25"/>
    <row r="1276" s="441" customFormat="1" ht="15" customHeight="1" x14ac:dyDescent="0.25"/>
    <row r="1277" s="441" customFormat="1" ht="15" customHeight="1" x14ac:dyDescent="0.25"/>
    <row r="1278" s="441" customFormat="1" ht="15" customHeight="1" x14ac:dyDescent="0.25"/>
    <row r="1279" s="441" customFormat="1" ht="15" customHeight="1" x14ac:dyDescent="0.25"/>
    <row r="1280" s="441" customFormat="1" ht="15" customHeight="1" x14ac:dyDescent="0.25"/>
    <row r="1281" s="441" customFormat="1" ht="15" customHeight="1" x14ac:dyDescent="0.25"/>
    <row r="1282" s="441" customFormat="1" ht="15" customHeight="1" x14ac:dyDescent="0.25"/>
    <row r="1283" s="441" customFormat="1" ht="15" customHeight="1" x14ac:dyDescent="0.25"/>
    <row r="1284" s="441" customFormat="1" ht="15" customHeight="1" x14ac:dyDescent="0.25"/>
    <row r="1285" s="441" customFormat="1" ht="15" customHeight="1" x14ac:dyDescent="0.25"/>
    <row r="1286" s="441" customFormat="1" ht="15" customHeight="1" x14ac:dyDescent="0.25"/>
    <row r="1287" s="441" customFormat="1" ht="15" customHeight="1" x14ac:dyDescent="0.25"/>
    <row r="1288" s="441" customFormat="1" ht="15" customHeight="1" x14ac:dyDescent="0.25"/>
    <row r="1289" s="441" customFormat="1" ht="15" customHeight="1" x14ac:dyDescent="0.25"/>
    <row r="1290" s="441" customFormat="1" ht="15" customHeight="1" x14ac:dyDescent="0.25"/>
    <row r="1291" s="441" customFormat="1" ht="15" customHeight="1" x14ac:dyDescent="0.25"/>
    <row r="1292" s="441" customFormat="1" ht="15" customHeight="1" x14ac:dyDescent="0.25"/>
    <row r="1293" s="441" customFormat="1" ht="15" customHeight="1" x14ac:dyDescent="0.25"/>
    <row r="1294" s="441" customFormat="1" ht="15" customHeight="1" x14ac:dyDescent="0.25"/>
    <row r="1295" s="441" customFormat="1" ht="15" customHeight="1" x14ac:dyDescent="0.25"/>
    <row r="1296" s="441" customFormat="1" ht="15" customHeight="1" x14ac:dyDescent="0.25"/>
    <row r="1297" s="441" customFormat="1" ht="15" customHeight="1" x14ac:dyDescent="0.25"/>
    <row r="1298" s="441" customFormat="1" ht="15" customHeight="1" x14ac:dyDescent="0.25"/>
    <row r="1299" s="441" customFormat="1" ht="15" customHeight="1" x14ac:dyDescent="0.25"/>
    <row r="1300" s="441" customFormat="1" ht="15" customHeight="1" x14ac:dyDescent="0.25"/>
    <row r="1301" s="441" customFormat="1" ht="15" customHeight="1" x14ac:dyDescent="0.25"/>
    <row r="1302" s="441" customFormat="1" ht="15" customHeight="1" x14ac:dyDescent="0.25"/>
    <row r="1303" s="441" customFormat="1" ht="15" customHeight="1" x14ac:dyDescent="0.25"/>
    <row r="1304" s="441" customFormat="1" ht="15" customHeight="1" x14ac:dyDescent="0.25"/>
    <row r="1305" s="441" customFormat="1" ht="15" customHeight="1" x14ac:dyDescent="0.25"/>
    <row r="1306" s="441" customFormat="1" ht="15" customHeight="1" x14ac:dyDescent="0.25"/>
    <row r="1307" s="441" customFormat="1" ht="15" customHeight="1" x14ac:dyDescent="0.25"/>
    <row r="1308" s="441" customFormat="1" ht="15" customHeight="1" x14ac:dyDescent="0.25"/>
    <row r="1309" s="441" customFormat="1" ht="15" customHeight="1" x14ac:dyDescent="0.25"/>
    <row r="1310" s="441" customFormat="1" ht="15" customHeight="1" x14ac:dyDescent="0.25"/>
    <row r="1311" s="441" customFormat="1" ht="15" customHeight="1" x14ac:dyDescent="0.25"/>
    <row r="1312" s="441" customFormat="1" ht="15" customHeight="1" x14ac:dyDescent="0.25"/>
    <row r="1313" s="441" customFormat="1" ht="15" customHeight="1" x14ac:dyDescent="0.25"/>
    <row r="1314" s="441" customFormat="1" ht="15" customHeight="1" x14ac:dyDescent="0.25"/>
    <row r="1315" s="441" customFormat="1" ht="15" customHeight="1" x14ac:dyDescent="0.25"/>
    <row r="1316" s="441" customFormat="1" ht="15" customHeight="1" x14ac:dyDescent="0.25"/>
    <row r="1317" s="441" customFormat="1" ht="15" customHeight="1" x14ac:dyDescent="0.25"/>
    <row r="1318" s="441" customFormat="1" ht="15" customHeight="1" x14ac:dyDescent="0.25"/>
    <row r="1319" s="441" customFormat="1" ht="15" customHeight="1" x14ac:dyDescent="0.25"/>
    <row r="1320" s="441" customFormat="1" ht="15" customHeight="1" x14ac:dyDescent="0.25"/>
    <row r="1321" s="441" customFormat="1" ht="15" customHeight="1" x14ac:dyDescent="0.25"/>
    <row r="1322" s="441" customFormat="1" ht="15" customHeight="1" x14ac:dyDescent="0.25"/>
    <row r="1323" s="441" customFormat="1" ht="15" customHeight="1" x14ac:dyDescent="0.25"/>
    <row r="1324" s="441" customFormat="1" ht="15" customHeight="1" x14ac:dyDescent="0.25"/>
    <row r="1325" s="441" customFormat="1" ht="15" customHeight="1" x14ac:dyDescent="0.25"/>
    <row r="1326" s="441" customFormat="1" ht="15" customHeight="1" x14ac:dyDescent="0.25"/>
    <row r="1327" s="441" customFormat="1" ht="15" customHeight="1" x14ac:dyDescent="0.25"/>
    <row r="1328" s="441" customFormat="1" ht="15" customHeight="1" x14ac:dyDescent="0.25"/>
    <row r="1329" s="441" customFormat="1" ht="15" customHeight="1" x14ac:dyDescent="0.25"/>
    <row r="1330" s="441" customFormat="1" ht="15" customHeight="1" x14ac:dyDescent="0.25"/>
    <row r="1331" s="441" customFormat="1" ht="15" customHeight="1" x14ac:dyDescent="0.25"/>
    <row r="1332" s="441" customFormat="1" ht="15" customHeight="1" x14ac:dyDescent="0.25"/>
    <row r="1333" s="441" customFormat="1" ht="15" customHeight="1" x14ac:dyDescent="0.25"/>
    <row r="1334" s="441" customFormat="1" ht="15" customHeight="1" x14ac:dyDescent="0.25"/>
    <row r="1335" s="441" customFormat="1" ht="15" customHeight="1" x14ac:dyDescent="0.25"/>
    <row r="1336" s="441" customFormat="1" ht="15" customHeight="1" x14ac:dyDescent="0.25"/>
    <row r="1337" s="441" customFormat="1" ht="15" customHeight="1" x14ac:dyDescent="0.25"/>
    <row r="1338" s="441" customFormat="1" ht="15" customHeight="1" x14ac:dyDescent="0.25"/>
    <row r="1339" s="441" customFormat="1" ht="15" customHeight="1" x14ac:dyDescent="0.25"/>
    <row r="1340" s="441" customFormat="1" ht="15" customHeight="1" x14ac:dyDescent="0.25"/>
    <row r="1341" s="441" customFormat="1" ht="15" customHeight="1" x14ac:dyDescent="0.25"/>
    <row r="1342" s="441" customFormat="1" ht="15" customHeight="1" x14ac:dyDescent="0.25"/>
    <row r="1343" s="441" customFormat="1" ht="15" customHeight="1" x14ac:dyDescent="0.25"/>
    <row r="1344" s="441" customFormat="1" ht="15" customHeight="1" x14ac:dyDescent="0.25"/>
    <row r="1345" s="441" customFormat="1" ht="15" customHeight="1" x14ac:dyDescent="0.25"/>
    <row r="1346" s="441" customFormat="1" ht="15" customHeight="1" x14ac:dyDescent="0.25"/>
    <row r="1347" s="441" customFormat="1" ht="15" customHeight="1" x14ac:dyDescent="0.25"/>
    <row r="1348" s="441" customFormat="1" ht="15" customHeight="1" x14ac:dyDescent="0.25"/>
    <row r="1349" s="441" customFormat="1" ht="15" customHeight="1" x14ac:dyDescent="0.25"/>
    <row r="1350" s="441" customFormat="1" ht="15" customHeight="1" x14ac:dyDescent="0.25"/>
    <row r="1351" s="441" customFormat="1" ht="15" customHeight="1" x14ac:dyDescent="0.25"/>
    <row r="1352" s="441" customFormat="1" ht="15" customHeight="1" x14ac:dyDescent="0.25"/>
    <row r="1353" s="441" customFormat="1" ht="15" customHeight="1" x14ac:dyDescent="0.25"/>
    <row r="1354" s="441" customFormat="1" ht="15" customHeight="1" x14ac:dyDescent="0.25"/>
    <row r="1355" s="441" customFormat="1" ht="15" customHeight="1" x14ac:dyDescent="0.25"/>
    <row r="1356" s="441" customFormat="1" ht="15" customHeight="1" x14ac:dyDescent="0.25"/>
    <row r="1357" s="441" customFormat="1" ht="15" customHeight="1" x14ac:dyDescent="0.25"/>
    <row r="1358" s="441" customFormat="1" ht="15" customHeight="1" x14ac:dyDescent="0.25"/>
    <row r="1359" s="441" customFormat="1" ht="15" customHeight="1" x14ac:dyDescent="0.25"/>
    <row r="1360" s="441" customFormat="1" ht="15" customHeight="1" x14ac:dyDescent="0.25"/>
    <row r="1361" s="441" customFormat="1" ht="15" customHeight="1" x14ac:dyDescent="0.25"/>
    <row r="1362" s="441" customFormat="1" ht="15" customHeight="1" x14ac:dyDescent="0.25"/>
    <row r="1363" s="441" customFormat="1" ht="15" customHeight="1" x14ac:dyDescent="0.25"/>
    <row r="1364" s="441" customFormat="1" ht="15" customHeight="1" x14ac:dyDescent="0.25"/>
    <row r="1365" s="441" customFormat="1" ht="15" customHeight="1" x14ac:dyDescent="0.25"/>
    <row r="1366" s="441" customFormat="1" ht="15" customHeight="1" x14ac:dyDescent="0.25"/>
    <row r="1367" s="441" customFormat="1" ht="15" customHeight="1" x14ac:dyDescent="0.25"/>
    <row r="1368" s="441" customFormat="1" ht="15" customHeight="1" x14ac:dyDescent="0.25"/>
    <row r="1369" s="441" customFormat="1" ht="15" customHeight="1" x14ac:dyDescent="0.25"/>
    <row r="1370" s="441" customFormat="1" ht="15" customHeight="1" x14ac:dyDescent="0.25"/>
    <row r="1371" s="441" customFormat="1" ht="15" customHeight="1" x14ac:dyDescent="0.25"/>
    <row r="1372" s="441" customFormat="1" ht="15" customHeight="1" x14ac:dyDescent="0.25"/>
    <row r="1373" s="441" customFormat="1" ht="15" customHeight="1" x14ac:dyDescent="0.25"/>
    <row r="1374" s="441" customFormat="1" ht="15" customHeight="1" x14ac:dyDescent="0.25"/>
    <row r="1375" s="441" customFormat="1" ht="15" customHeight="1" x14ac:dyDescent="0.25"/>
    <row r="1376" s="441" customFormat="1" ht="15" customHeight="1" x14ac:dyDescent="0.25"/>
    <row r="1377" s="441" customFormat="1" ht="15" customHeight="1" x14ac:dyDescent="0.25"/>
    <row r="1378" s="441" customFormat="1" ht="15" customHeight="1" x14ac:dyDescent="0.25"/>
    <row r="1379" s="441" customFormat="1" ht="15" customHeight="1" x14ac:dyDescent="0.25"/>
    <row r="1380" s="441" customFormat="1" ht="15" customHeight="1" x14ac:dyDescent="0.25"/>
    <row r="1381" s="441" customFormat="1" ht="15" customHeight="1" x14ac:dyDescent="0.25"/>
    <row r="1382" s="441" customFormat="1" ht="15" customHeight="1" x14ac:dyDescent="0.25"/>
    <row r="1383" s="441" customFormat="1" ht="15" customHeight="1" x14ac:dyDescent="0.25"/>
    <row r="1384" s="441" customFormat="1" ht="15" customHeight="1" x14ac:dyDescent="0.25"/>
    <row r="1385" s="441" customFormat="1" ht="15" customHeight="1" x14ac:dyDescent="0.25"/>
    <row r="1386" s="441" customFormat="1" ht="15" customHeight="1" x14ac:dyDescent="0.25"/>
    <row r="1387" s="441" customFormat="1" ht="15" customHeight="1" x14ac:dyDescent="0.25"/>
    <row r="1388" s="441" customFormat="1" ht="15" customHeight="1" x14ac:dyDescent="0.25"/>
    <row r="1389" s="441" customFormat="1" ht="15" customHeight="1" x14ac:dyDescent="0.25"/>
    <row r="1390" s="441" customFormat="1" ht="15" customHeight="1" x14ac:dyDescent="0.25"/>
    <row r="1391" s="441" customFormat="1" ht="15" customHeight="1" x14ac:dyDescent="0.25"/>
    <row r="1392" s="441" customFormat="1" ht="15" customHeight="1" x14ac:dyDescent="0.25"/>
    <row r="1393" s="441" customFormat="1" ht="15" customHeight="1" x14ac:dyDescent="0.25"/>
    <row r="1394" s="441" customFormat="1" ht="15" customHeight="1" x14ac:dyDescent="0.25"/>
    <row r="1395" s="441" customFormat="1" ht="15" customHeight="1" x14ac:dyDescent="0.25"/>
    <row r="1396" s="441" customFormat="1" ht="15" customHeight="1" x14ac:dyDescent="0.25"/>
    <row r="1397" s="441" customFormat="1" ht="15" customHeight="1" x14ac:dyDescent="0.25"/>
    <row r="1398" s="441" customFormat="1" ht="15" customHeight="1" x14ac:dyDescent="0.25"/>
    <row r="1399" s="441" customFormat="1" ht="15" customHeight="1" x14ac:dyDescent="0.25"/>
    <row r="1400" s="441" customFormat="1" ht="15" customHeight="1" x14ac:dyDescent="0.25"/>
    <row r="1401" s="441" customFormat="1" ht="15" customHeight="1" x14ac:dyDescent="0.25"/>
    <row r="1402" s="441" customFormat="1" ht="15" customHeight="1" x14ac:dyDescent="0.25"/>
    <row r="1403" s="441" customFormat="1" ht="15" customHeight="1" x14ac:dyDescent="0.25"/>
    <row r="1404" s="441" customFormat="1" ht="15" customHeight="1" x14ac:dyDescent="0.25"/>
    <row r="1405" s="441" customFormat="1" ht="15" customHeight="1" x14ac:dyDescent="0.25"/>
    <row r="1406" s="441" customFormat="1" ht="15" customHeight="1" x14ac:dyDescent="0.25"/>
    <row r="1407" s="441" customFormat="1" ht="15" customHeight="1" x14ac:dyDescent="0.25"/>
    <row r="1408" s="441" customFormat="1" ht="15" customHeight="1" x14ac:dyDescent="0.25"/>
    <row r="1409" s="441" customFormat="1" ht="15" customHeight="1" x14ac:dyDescent="0.25"/>
    <row r="1410" s="441" customFormat="1" ht="15" customHeight="1" x14ac:dyDescent="0.25"/>
    <row r="1411" s="441" customFormat="1" ht="15" customHeight="1" x14ac:dyDescent="0.25"/>
    <row r="1412" s="441" customFormat="1" ht="15" customHeight="1" x14ac:dyDescent="0.25"/>
    <row r="1413" s="441" customFormat="1" ht="15" customHeight="1" x14ac:dyDescent="0.25"/>
    <row r="1414" s="441" customFormat="1" ht="15" customHeight="1" x14ac:dyDescent="0.25"/>
    <row r="1415" s="441" customFormat="1" ht="15" customHeight="1" x14ac:dyDescent="0.25"/>
    <row r="1416" s="441" customFormat="1" ht="15" customHeight="1" x14ac:dyDescent="0.25"/>
    <row r="1417" s="441" customFormat="1" ht="15" customHeight="1" x14ac:dyDescent="0.25"/>
    <row r="1418" s="441" customFormat="1" ht="15" customHeight="1" x14ac:dyDescent="0.25"/>
    <row r="1419" s="441" customFormat="1" ht="15" customHeight="1" x14ac:dyDescent="0.25"/>
    <row r="1420" s="441" customFormat="1" ht="15" customHeight="1" x14ac:dyDescent="0.25"/>
    <row r="1421" s="441" customFormat="1" ht="15" customHeight="1" x14ac:dyDescent="0.25"/>
    <row r="1422" s="441" customFormat="1" ht="15" customHeight="1" x14ac:dyDescent="0.25"/>
    <row r="1423" s="441" customFormat="1" ht="15" customHeight="1" x14ac:dyDescent="0.25"/>
    <row r="1424" s="441" customFormat="1" ht="15" customHeight="1" x14ac:dyDescent="0.25"/>
    <row r="1425" s="441" customFormat="1" ht="15" customHeight="1" x14ac:dyDescent="0.25"/>
    <row r="1426" s="441" customFormat="1" ht="15" customHeight="1" x14ac:dyDescent="0.25"/>
    <row r="1427" s="441" customFormat="1" ht="15" customHeight="1" x14ac:dyDescent="0.25"/>
    <row r="1428" s="441" customFormat="1" ht="15" customHeight="1" x14ac:dyDescent="0.25"/>
    <row r="1429" s="441" customFormat="1" ht="15" customHeight="1" x14ac:dyDescent="0.25"/>
    <row r="1430" s="441" customFormat="1" ht="15" customHeight="1" x14ac:dyDescent="0.25"/>
    <row r="1431" s="441" customFormat="1" ht="15" customHeight="1" x14ac:dyDescent="0.25"/>
    <row r="1432" s="441" customFormat="1" ht="15" customHeight="1" x14ac:dyDescent="0.25"/>
    <row r="1433" s="441" customFormat="1" ht="15" customHeight="1" x14ac:dyDescent="0.25"/>
    <row r="1434" s="441" customFormat="1" ht="15" customHeight="1" x14ac:dyDescent="0.25"/>
    <row r="1435" s="441" customFormat="1" ht="15" customHeight="1" x14ac:dyDescent="0.25"/>
    <row r="1436" s="441" customFormat="1" ht="15" customHeight="1" x14ac:dyDescent="0.25"/>
    <row r="1437" s="441" customFormat="1" ht="15" customHeight="1" x14ac:dyDescent="0.25"/>
    <row r="1438" s="441" customFormat="1" ht="15" customHeight="1" x14ac:dyDescent="0.25"/>
    <row r="1439" s="441" customFormat="1" ht="15" customHeight="1" x14ac:dyDescent="0.25"/>
    <row r="1440" s="441" customFormat="1" ht="15" customHeight="1" x14ac:dyDescent="0.25"/>
    <row r="1441" s="441" customFormat="1" ht="15" customHeight="1" x14ac:dyDescent="0.25"/>
    <row r="1442" s="441" customFormat="1" ht="15" customHeight="1" x14ac:dyDescent="0.25"/>
    <row r="1443" s="441" customFormat="1" ht="15" customHeight="1" x14ac:dyDescent="0.25"/>
    <row r="1444" s="441" customFormat="1" ht="15" customHeight="1" x14ac:dyDescent="0.25"/>
    <row r="1445" s="441" customFormat="1" ht="15" customHeight="1" x14ac:dyDescent="0.25"/>
    <row r="1446" s="441" customFormat="1" ht="15" customHeight="1" x14ac:dyDescent="0.25"/>
    <row r="1447" s="441" customFormat="1" ht="15" customHeight="1" x14ac:dyDescent="0.25"/>
    <row r="1448" s="441" customFormat="1" ht="15" customHeight="1" x14ac:dyDescent="0.25"/>
    <row r="1449" s="441" customFormat="1" ht="15" customHeight="1" x14ac:dyDescent="0.25"/>
    <row r="1450" s="441" customFormat="1" ht="15" customHeight="1" x14ac:dyDescent="0.25"/>
    <row r="1451" s="441" customFormat="1" ht="15" customHeight="1" x14ac:dyDescent="0.25"/>
    <row r="1452" s="441" customFormat="1" ht="15" customHeight="1" x14ac:dyDescent="0.25"/>
    <row r="1453" s="441" customFormat="1" ht="15" customHeight="1" x14ac:dyDescent="0.25"/>
    <row r="1454" s="441" customFormat="1" ht="15" customHeight="1" x14ac:dyDescent="0.25"/>
    <row r="1455" s="441" customFormat="1" ht="15" customHeight="1" x14ac:dyDescent="0.25"/>
    <row r="1456" s="441" customFormat="1" ht="15" customHeight="1" x14ac:dyDescent="0.25"/>
    <row r="1457" s="441" customFormat="1" ht="15" customHeight="1" x14ac:dyDescent="0.25"/>
    <row r="1458" s="441" customFormat="1" ht="15" customHeight="1" x14ac:dyDescent="0.25"/>
    <row r="1459" s="441" customFormat="1" ht="15" customHeight="1" x14ac:dyDescent="0.25"/>
    <row r="1460" s="441" customFormat="1" ht="15" customHeight="1" x14ac:dyDescent="0.25"/>
    <row r="1461" s="441" customFormat="1" ht="15" customHeight="1" x14ac:dyDescent="0.25"/>
    <row r="1462" s="441" customFormat="1" ht="15" customHeight="1" x14ac:dyDescent="0.25"/>
    <row r="1463" s="441" customFormat="1" ht="15" customHeight="1" x14ac:dyDescent="0.25"/>
    <row r="1464" s="441" customFormat="1" ht="15" customHeight="1" x14ac:dyDescent="0.25"/>
    <row r="1465" s="441" customFormat="1" ht="15" customHeight="1" x14ac:dyDescent="0.25"/>
    <row r="1466" s="441" customFormat="1" ht="15" customHeight="1" x14ac:dyDescent="0.25"/>
    <row r="1467" s="441" customFormat="1" ht="15" customHeight="1" x14ac:dyDescent="0.25"/>
    <row r="1468" s="441" customFormat="1" ht="15" customHeight="1" x14ac:dyDescent="0.25"/>
    <row r="1469" s="441" customFormat="1" ht="15" customHeight="1" x14ac:dyDescent="0.25"/>
    <row r="1470" s="441" customFormat="1" ht="15" customHeight="1" x14ac:dyDescent="0.25"/>
    <row r="1471" s="441" customFormat="1" ht="15" customHeight="1" x14ac:dyDescent="0.25"/>
    <row r="1472" s="441" customFormat="1" ht="15" customHeight="1" x14ac:dyDescent="0.25"/>
    <row r="1473" s="441" customFormat="1" ht="15" customHeight="1" x14ac:dyDescent="0.25"/>
    <row r="1474" s="441" customFormat="1" ht="15" customHeight="1" x14ac:dyDescent="0.25"/>
    <row r="1475" s="441" customFormat="1" ht="15" customHeight="1" x14ac:dyDescent="0.25"/>
    <row r="1476" s="441" customFormat="1" ht="15" customHeight="1" x14ac:dyDescent="0.25"/>
    <row r="1477" s="441" customFormat="1" ht="15" customHeight="1" x14ac:dyDescent="0.25"/>
    <row r="1478" s="441" customFormat="1" ht="15" customHeight="1" x14ac:dyDescent="0.25"/>
    <row r="1479" s="441" customFormat="1" ht="15" customHeight="1" x14ac:dyDescent="0.25"/>
    <row r="1480" s="441" customFormat="1" ht="15" customHeight="1" x14ac:dyDescent="0.25"/>
    <row r="1481" s="441" customFormat="1" ht="15" customHeight="1" x14ac:dyDescent="0.25"/>
    <row r="1482" s="441" customFormat="1" ht="15" customHeight="1" x14ac:dyDescent="0.25"/>
    <row r="1483" s="441" customFormat="1" ht="15" customHeight="1" x14ac:dyDescent="0.25"/>
    <row r="1484" s="441" customFormat="1" ht="15" customHeight="1" x14ac:dyDescent="0.25"/>
    <row r="1485" s="441" customFormat="1" ht="15" customHeight="1" x14ac:dyDescent="0.25"/>
    <row r="1486" s="441" customFormat="1" ht="15" customHeight="1" x14ac:dyDescent="0.25"/>
    <row r="1487" s="441" customFormat="1" ht="15" customHeight="1" x14ac:dyDescent="0.25"/>
    <row r="1488" s="441" customFormat="1" ht="15" customHeight="1" x14ac:dyDescent="0.25"/>
    <row r="1489" s="441" customFormat="1" ht="15" customHeight="1" x14ac:dyDescent="0.25"/>
    <row r="1490" s="441" customFormat="1" ht="15" customHeight="1" x14ac:dyDescent="0.25"/>
    <row r="1491" s="441" customFormat="1" ht="15" customHeight="1" x14ac:dyDescent="0.25"/>
    <row r="1492" s="441" customFormat="1" ht="15" customHeight="1" x14ac:dyDescent="0.25"/>
    <row r="1493" s="441" customFormat="1" ht="15" customHeight="1" x14ac:dyDescent="0.25"/>
    <row r="1494" s="441" customFormat="1" ht="15" customHeight="1" x14ac:dyDescent="0.25"/>
    <row r="1495" s="441" customFormat="1" ht="15" customHeight="1" x14ac:dyDescent="0.25"/>
    <row r="1496" s="441" customFormat="1" ht="15" customHeight="1" x14ac:dyDescent="0.25"/>
    <row r="1497" s="441" customFormat="1" ht="15" customHeight="1" x14ac:dyDescent="0.25"/>
    <row r="1498" s="441" customFormat="1" ht="15" customHeight="1" x14ac:dyDescent="0.25"/>
    <row r="1499" s="441" customFormat="1" ht="15" customHeight="1" x14ac:dyDescent="0.25"/>
    <row r="1500" s="441" customFormat="1" ht="15" customHeight="1" x14ac:dyDescent="0.25"/>
    <row r="1501" s="441" customFormat="1" ht="15" customHeight="1" x14ac:dyDescent="0.25"/>
    <row r="1502" s="441" customFormat="1" ht="15" customHeight="1" x14ac:dyDescent="0.25"/>
    <row r="1503" s="441" customFormat="1" ht="15" customHeight="1" x14ac:dyDescent="0.25"/>
    <row r="1504" s="441" customFormat="1" ht="15" customHeight="1" x14ac:dyDescent="0.25"/>
    <row r="1505" s="441" customFormat="1" ht="15" customHeight="1" x14ac:dyDescent="0.25"/>
    <row r="1506" s="441" customFormat="1" ht="15" customHeight="1" x14ac:dyDescent="0.25"/>
    <row r="1507" s="441" customFormat="1" ht="15" customHeight="1" x14ac:dyDescent="0.25"/>
    <row r="1508" s="441" customFormat="1" ht="15" customHeight="1" x14ac:dyDescent="0.25"/>
    <row r="1509" s="441" customFormat="1" ht="15" customHeight="1" x14ac:dyDescent="0.25"/>
    <row r="1510" s="441" customFormat="1" ht="15" customHeight="1" x14ac:dyDescent="0.25"/>
    <row r="1511" s="441" customFormat="1" ht="15" customHeight="1" x14ac:dyDescent="0.25"/>
    <row r="1512" s="441" customFormat="1" ht="15" customHeight="1" x14ac:dyDescent="0.25"/>
    <row r="1513" s="441" customFormat="1" ht="15" customHeight="1" x14ac:dyDescent="0.25"/>
    <row r="1514" s="441" customFormat="1" ht="15" customHeight="1" x14ac:dyDescent="0.25"/>
    <row r="1515" s="441" customFormat="1" ht="15" customHeight="1" x14ac:dyDescent="0.25"/>
    <row r="1516" s="441" customFormat="1" ht="15" customHeight="1" x14ac:dyDescent="0.25"/>
    <row r="1517" s="441" customFormat="1" ht="15" customHeight="1" x14ac:dyDescent="0.25"/>
    <row r="1518" s="441" customFormat="1" ht="15" customHeight="1" x14ac:dyDescent="0.25"/>
    <row r="1519" s="441" customFormat="1" ht="15" customHeight="1" x14ac:dyDescent="0.25"/>
    <row r="1520" s="441" customFormat="1" ht="15" customHeight="1" x14ac:dyDescent="0.25"/>
    <row r="1521" s="441" customFormat="1" ht="15" customHeight="1" x14ac:dyDescent="0.25"/>
    <row r="1522" s="441" customFormat="1" ht="15" customHeight="1" x14ac:dyDescent="0.25"/>
    <row r="1523" s="441" customFormat="1" ht="15" customHeight="1" x14ac:dyDescent="0.25"/>
    <row r="1524" s="441" customFormat="1" ht="15" customHeight="1" x14ac:dyDescent="0.25"/>
    <row r="1525" s="441" customFormat="1" ht="15" customHeight="1" x14ac:dyDescent="0.25"/>
    <row r="1526" s="441" customFormat="1" ht="15" customHeight="1" x14ac:dyDescent="0.25"/>
    <row r="1527" s="441" customFormat="1" ht="15" customHeight="1" x14ac:dyDescent="0.25"/>
    <row r="1528" s="441" customFormat="1" ht="15" customHeight="1" x14ac:dyDescent="0.25"/>
    <row r="1529" s="441" customFormat="1" ht="15" customHeight="1" x14ac:dyDescent="0.25"/>
    <row r="1530" s="441" customFormat="1" ht="15" customHeight="1" x14ac:dyDescent="0.25"/>
    <row r="1531" s="441" customFormat="1" ht="15" customHeight="1" x14ac:dyDescent="0.25"/>
    <row r="1532" s="441" customFormat="1" ht="15" customHeight="1" x14ac:dyDescent="0.25"/>
    <row r="1533" s="441" customFormat="1" ht="15" customHeight="1" x14ac:dyDescent="0.25"/>
    <row r="1534" s="441" customFormat="1" ht="15" customHeight="1" x14ac:dyDescent="0.25"/>
    <row r="1535" s="441" customFormat="1" ht="15" customHeight="1" x14ac:dyDescent="0.25"/>
    <row r="1536" s="441" customFormat="1" ht="15" customHeight="1" x14ac:dyDescent="0.25"/>
    <row r="1537" s="441" customFormat="1" ht="15" customHeight="1" x14ac:dyDescent="0.25"/>
    <row r="1538" s="441" customFormat="1" ht="15" customHeight="1" x14ac:dyDescent="0.25"/>
    <row r="1539" s="441" customFormat="1" ht="15" customHeight="1" x14ac:dyDescent="0.25"/>
    <row r="1540" s="441" customFormat="1" ht="15" customHeight="1" x14ac:dyDescent="0.25"/>
    <row r="1541" s="441" customFormat="1" ht="15" customHeight="1" x14ac:dyDescent="0.25"/>
    <row r="1542" s="441" customFormat="1" ht="15" customHeight="1" x14ac:dyDescent="0.25"/>
    <row r="1543" s="441" customFormat="1" ht="15" customHeight="1" x14ac:dyDescent="0.25"/>
    <row r="1544" s="441" customFormat="1" ht="15" customHeight="1" x14ac:dyDescent="0.25"/>
    <row r="1545" s="441" customFormat="1" ht="15" customHeight="1" x14ac:dyDescent="0.25"/>
    <row r="1546" s="441" customFormat="1" ht="15" customHeight="1" x14ac:dyDescent="0.25"/>
    <row r="1547" s="441" customFormat="1" ht="15" customHeight="1" x14ac:dyDescent="0.25"/>
    <row r="1548" s="441" customFormat="1" ht="15" customHeight="1" x14ac:dyDescent="0.25"/>
    <row r="1549" s="441" customFormat="1" ht="15" customHeight="1" x14ac:dyDescent="0.25"/>
    <row r="1550" s="441" customFormat="1" ht="15" customHeight="1" x14ac:dyDescent="0.25"/>
    <row r="1551" s="441" customFormat="1" ht="15" customHeight="1" x14ac:dyDescent="0.25"/>
    <row r="1552" s="441" customFormat="1" ht="15" customHeight="1" x14ac:dyDescent="0.25"/>
    <row r="1553" s="441" customFormat="1" ht="15" customHeight="1" x14ac:dyDescent="0.25"/>
    <row r="1554" s="441" customFormat="1" ht="15" customHeight="1" x14ac:dyDescent="0.25"/>
    <row r="1555" s="441" customFormat="1" ht="15" customHeight="1" x14ac:dyDescent="0.25"/>
    <row r="1556" s="441" customFormat="1" ht="15" customHeight="1" x14ac:dyDescent="0.25"/>
    <row r="1557" s="441" customFormat="1" ht="15" customHeight="1" x14ac:dyDescent="0.25"/>
    <row r="1558" s="441" customFormat="1" ht="15" customHeight="1" x14ac:dyDescent="0.25"/>
    <row r="1559" s="441" customFormat="1" ht="15" customHeight="1" x14ac:dyDescent="0.25"/>
    <row r="1560" s="441" customFormat="1" ht="15" customHeight="1" x14ac:dyDescent="0.25"/>
    <row r="1561" s="441" customFormat="1" ht="15" customHeight="1" x14ac:dyDescent="0.25"/>
    <row r="1562" s="441" customFormat="1" ht="15" customHeight="1" x14ac:dyDescent="0.25"/>
    <row r="1563" s="441" customFormat="1" ht="15" customHeight="1" x14ac:dyDescent="0.25"/>
    <row r="1564" s="441" customFormat="1" ht="15" customHeight="1" x14ac:dyDescent="0.25"/>
    <row r="1565" s="441" customFormat="1" ht="15" customHeight="1" x14ac:dyDescent="0.25"/>
    <row r="1566" s="441" customFormat="1" ht="15" customHeight="1" x14ac:dyDescent="0.25"/>
    <row r="1567" s="441" customFormat="1" ht="15" customHeight="1" x14ac:dyDescent="0.25"/>
    <row r="1568" s="441" customFormat="1" ht="15" customHeight="1" x14ac:dyDescent="0.25"/>
    <row r="1569" s="441" customFormat="1" ht="15" customHeight="1" x14ac:dyDescent="0.25"/>
    <row r="1570" s="441" customFormat="1" ht="15" customHeight="1" x14ac:dyDescent="0.25"/>
    <row r="1571" s="441" customFormat="1" ht="15" customHeight="1" x14ac:dyDescent="0.25"/>
    <row r="1572" s="441" customFormat="1" ht="15" customHeight="1" x14ac:dyDescent="0.25"/>
    <row r="1573" s="441" customFormat="1" ht="15" customHeight="1" x14ac:dyDescent="0.25"/>
    <row r="1574" s="441" customFormat="1" ht="15" customHeight="1" x14ac:dyDescent="0.25"/>
    <row r="1575" s="441" customFormat="1" ht="15" customHeight="1" x14ac:dyDescent="0.25"/>
    <row r="1576" s="441" customFormat="1" ht="15" customHeight="1" x14ac:dyDescent="0.25"/>
    <row r="1577" s="441" customFormat="1" ht="15" customHeight="1" x14ac:dyDescent="0.25"/>
    <row r="1578" s="441" customFormat="1" ht="15" customHeight="1" x14ac:dyDescent="0.25"/>
    <row r="1579" s="441" customFormat="1" ht="15" customHeight="1" x14ac:dyDescent="0.25"/>
    <row r="1580" s="441" customFormat="1" ht="15" customHeight="1" x14ac:dyDescent="0.25"/>
    <row r="1581" s="441" customFormat="1" ht="15" customHeight="1" x14ac:dyDescent="0.25"/>
    <row r="1582" s="441" customFormat="1" ht="15" customHeight="1" x14ac:dyDescent="0.25"/>
    <row r="1583" s="441" customFormat="1" ht="15" customHeight="1" x14ac:dyDescent="0.25"/>
    <row r="1584" s="441" customFormat="1" ht="15" customHeight="1" x14ac:dyDescent="0.25"/>
    <row r="1585" s="441" customFormat="1" ht="15" customHeight="1" x14ac:dyDescent="0.25"/>
    <row r="1586" s="441" customFormat="1" ht="15" customHeight="1" x14ac:dyDescent="0.25"/>
    <row r="1587" s="441" customFormat="1" ht="15" customHeight="1" x14ac:dyDescent="0.25"/>
    <row r="1588" s="441" customFormat="1" ht="15" customHeight="1" x14ac:dyDescent="0.25"/>
    <row r="1589" s="441" customFormat="1" ht="15" customHeight="1" x14ac:dyDescent="0.25"/>
    <row r="1590" s="441" customFormat="1" ht="15" customHeight="1" x14ac:dyDescent="0.25"/>
    <row r="1591" s="441" customFormat="1" ht="15" customHeight="1" x14ac:dyDescent="0.25"/>
    <row r="1592" s="441" customFormat="1" ht="15" customHeight="1" x14ac:dyDescent="0.25"/>
    <row r="1593" s="441" customFormat="1" ht="15" customHeight="1" x14ac:dyDescent="0.25"/>
    <row r="1594" s="441" customFormat="1" ht="15" customHeight="1" x14ac:dyDescent="0.25"/>
    <row r="1595" s="441" customFormat="1" ht="15" customHeight="1" x14ac:dyDescent="0.25"/>
    <row r="1596" s="441" customFormat="1" ht="15" customHeight="1" x14ac:dyDescent="0.25"/>
    <row r="1597" s="441" customFormat="1" ht="15" customHeight="1" x14ac:dyDescent="0.25"/>
    <row r="1598" s="441" customFormat="1" ht="15" customHeight="1" x14ac:dyDescent="0.25"/>
    <row r="1599" s="441" customFormat="1" ht="15" customHeight="1" x14ac:dyDescent="0.25"/>
    <row r="1600" s="441" customFormat="1" ht="15" customHeight="1" x14ac:dyDescent="0.25"/>
    <row r="1601" s="441" customFormat="1" ht="15" customHeight="1" x14ac:dyDescent="0.25"/>
    <row r="1602" s="441" customFormat="1" ht="15" customHeight="1" x14ac:dyDescent="0.25"/>
    <row r="1603" s="441" customFormat="1" ht="15" customHeight="1" x14ac:dyDescent="0.25"/>
    <row r="1604" s="441" customFormat="1" ht="15" customHeight="1" x14ac:dyDescent="0.25"/>
    <row r="1605" s="441" customFormat="1" ht="15" customHeight="1" x14ac:dyDescent="0.25"/>
    <row r="1606" s="441" customFormat="1" ht="15" customHeight="1" x14ac:dyDescent="0.25"/>
    <row r="1607" s="441" customFormat="1" ht="15" customHeight="1" x14ac:dyDescent="0.25"/>
    <row r="1608" s="441" customFormat="1" ht="15" customHeight="1" x14ac:dyDescent="0.25"/>
    <row r="1609" s="441" customFormat="1" ht="15" customHeight="1" x14ac:dyDescent="0.25"/>
    <row r="1610" s="441" customFormat="1" ht="15" customHeight="1" x14ac:dyDescent="0.25"/>
    <row r="1611" s="441" customFormat="1" ht="15" customHeight="1" x14ac:dyDescent="0.25"/>
    <row r="1612" s="441" customFormat="1" ht="15" customHeight="1" x14ac:dyDescent="0.25"/>
    <row r="1613" s="441" customFormat="1" ht="15" customHeight="1" x14ac:dyDescent="0.25"/>
    <row r="1614" s="441" customFormat="1" ht="15" customHeight="1" x14ac:dyDescent="0.25"/>
    <row r="1615" s="441" customFormat="1" ht="15" customHeight="1" x14ac:dyDescent="0.25"/>
    <row r="1616" s="441" customFormat="1" ht="15" customHeight="1" x14ac:dyDescent="0.25"/>
    <row r="1617" s="441" customFormat="1" ht="15" customHeight="1" x14ac:dyDescent="0.25"/>
    <row r="1618" s="441" customFormat="1" ht="15" customHeight="1" x14ac:dyDescent="0.25"/>
  </sheetData>
  <mergeCells count="1">
    <mergeCell ref="J12:K12"/>
  </mergeCell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B041F-1D56-4C58-9829-F8254FBA6B5A}">
  <dimension ref="A1:H1616"/>
  <sheetViews>
    <sheetView zoomScaleNormal="100" workbookViewId="0">
      <selection activeCell="C13" sqref="C13"/>
    </sheetView>
  </sheetViews>
  <sheetFormatPr defaultRowHeight="15" x14ac:dyDescent="0.25"/>
  <cols>
    <col min="1" max="1" width="37.42578125" customWidth="1"/>
    <col min="2" max="4" width="7.7109375" bestFit="1" customWidth="1"/>
    <col min="5" max="5" width="8.28515625" customWidth="1"/>
    <col min="6" max="6" width="11" bestFit="1" customWidth="1"/>
    <col min="7" max="7" width="12.5703125" customWidth="1"/>
    <col min="8" max="8" width="10.85546875" customWidth="1"/>
    <col min="9" max="9" width="16" customWidth="1"/>
    <col min="10" max="10" width="12.7109375" customWidth="1"/>
  </cols>
  <sheetData>
    <row r="1" spans="1:8" s="441" customFormat="1" x14ac:dyDescent="0.25">
      <c r="A1" s="167" t="s">
        <v>286</v>
      </c>
      <c r="G1" s="442"/>
      <c r="H1" s="442"/>
    </row>
    <row r="2" spans="1:8" s="441" customFormat="1" ht="35.25" customHeight="1" thickBot="1" x14ac:dyDescent="0.35">
      <c r="A2" s="444"/>
      <c r="B2" s="445">
        <v>44805</v>
      </c>
      <c r="C2" s="445">
        <v>45170</v>
      </c>
      <c r="D2" s="445">
        <v>45536</v>
      </c>
      <c r="E2" s="448" t="s">
        <v>248</v>
      </c>
    </row>
    <row r="3" spans="1:8" s="441" customFormat="1" ht="15" customHeight="1" x14ac:dyDescent="0.3">
      <c r="A3" s="449"/>
      <c r="B3" s="570" t="s">
        <v>287</v>
      </c>
      <c r="C3" s="570"/>
      <c r="D3" s="570"/>
      <c r="E3" s="450"/>
      <c r="F3" s="151"/>
    </row>
    <row r="4" spans="1:8" s="441" customFormat="1" ht="15" customHeight="1" x14ac:dyDescent="0.3">
      <c r="A4" s="446" t="s">
        <v>288</v>
      </c>
      <c r="B4" s="447">
        <v>817.99200000000008</v>
      </c>
      <c r="C4" s="447">
        <f>'Table 22'!B5</f>
        <v>846.08299999999997</v>
      </c>
      <c r="D4" s="447">
        <f>'Table 22'!C5</f>
        <v>913.96500000000003</v>
      </c>
      <c r="E4" s="451">
        <f t="shared" ref="E4:E13" si="0">(D4/C4-1)*100</f>
        <v>8.0230899332571539</v>
      </c>
      <c r="F4" s="151"/>
    </row>
    <row r="5" spans="1:8" s="441" customFormat="1" ht="15" customHeight="1" x14ac:dyDescent="0.3">
      <c r="A5" s="446" t="s">
        <v>289</v>
      </c>
      <c r="B5" s="447">
        <v>720.91799999999989</v>
      </c>
      <c r="C5" s="447">
        <f>'Table 24'!B4</f>
        <v>738.57900000000006</v>
      </c>
      <c r="D5" s="447">
        <f>'Table 24'!C4</f>
        <v>784.32400000000007</v>
      </c>
      <c r="E5" s="451">
        <f t="shared" si="0"/>
        <v>6.1936502391755077</v>
      </c>
      <c r="F5" s="151"/>
    </row>
    <row r="6" spans="1:8" s="441" customFormat="1" ht="15" customHeight="1" x14ac:dyDescent="0.25">
      <c r="A6" s="446" t="s">
        <v>290</v>
      </c>
      <c r="B6" s="447">
        <f t="shared" ref="B6:D6" si="1">B4-B5</f>
        <v>97.074000000000183</v>
      </c>
      <c r="C6" s="447">
        <f t="shared" si="1"/>
        <v>107.50399999999991</v>
      </c>
      <c r="D6" s="447">
        <f t="shared" si="1"/>
        <v>129.64099999999996</v>
      </c>
      <c r="E6" s="451">
        <f t="shared" si="0"/>
        <v>20.591791933323478</v>
      </c>
      <c r="F6" s="452"/>
    </row>
    <row r="7" spans="1:8" s="441" customFormat="1" ht="15" customHeight="1" x14ac:dyDescent="0.3">
      <c r="A7" s="453" t="s">
        <v>291</v>
      </c>
      <c r="B7" s="454">
        <v>30.510752969999999</v>
      </c>
      <c r="C7" s="454">
        <v>35.166841109999993</v>
      </c>
      <c r="D7" s="454">
        <v>31.798374920000015</v>
      </c>
      <c r="E7" s="455">
        <f t="shared" si="0"/>
        <v>-9.5785293295567726</v>
      </c>
      <c r="F7" s="452"/>
    </row>
    <row r="8" spans="1:8" s="441" customFormat="1" ht="15" customHeight="1" x14ac:dyDescent="0.25">
      <c r="A8" s="446" t="s">
        <v>292</v>
      </c>
      <c r="B8" s="447">
        <f t="shared" ref="B8:D8" si="2">B5+B7</f>
        <v>751.42875296999989</v>
      </c>
      <c r="C8" s="447">
        <f t="shared" si="2"/>
        <v>773.74584111000001</v>
      </c>
      <c r="D8" s="447">
        <f t="shared" si="2"/>
        <v>816.12237492000008</v>
      </c>
      <c r="E8" s="451">
        <f t="shared" si="0"/>
        <v>5.476802789557822</v>
      </c>
      <c r="F8" s="452"/>
    </row>
    <row r="9" spans="1:8" s="441" customFormat="1" ht="15" customHeight="1" x14ac:dyDescent="0.25">
      <c r="A9" s="446" t="s">
        <v>285</v>
      </c>
      <c r="B9" s="447">
        <f t="shared" ref="B9:D9" si="3">B4-B8</f>
        <v>66.563247030000184</v>
      </c>
      <c r="C9" s="447">
        <f t="shared" si="3"/>
        <v>72.337158889999955</v>
      </c>
      <c r="D9" s="447">
        <f t="shared" si="3"/>
        <v>97.842625079999948</v>
      </c>
      <c r="E9" s="451">
        <f t="shared" si="0"/>
        <v>35.259148384283478</v>
      </c>
      <c r="F9" s="456"/>
    </row>
    <row r="10" spans="1:8" s="441" customFormat="1" ht="15" customHeight="1" x14ac:dyDescent="0.3">
      <c r="A10" s="457"/>
      <c r="B10" s="458"/>
      <c r="C10" s="458"/>
      <c r="D10" s="458"/>
      <c r="E10" s="451"/>
      <c r="F10" s="452"/>
    </row>
    <row r="11" spans="1:8" s="441" customFormat="1" ht="15" customHeight="1" x14ac:dyDescent="0.25">
      <c r="A11" s="446" t="s">
        <v>293</v>
      </c>
      <c r="B11" s="447"/>
      <c r="C11" s="447"/>
      <c r="D11" s="447"/>
      <c r="E11" s="451"/>
      <c r="F11" s="452"/>
    </row>
    <row r="12" spans="1:8" s="441" customFormat="1" ht="15" customHeight="1" x14ac:dyDescent="0.3">
      <c r="A12" s="460" t="s">
        <v>294</v>
      </c>
      <c r="B12" s="461">
        <v>368.25824703000023</v>
      </c>
      <c r="C12" s="461">
        <v>35.790543889999952</v>
      </c>
      <c r="D12" s="461">
        <v>65.63013907999995</v>
      </c>
      <c r="E12" s="459">
        <f t="shared" si="0"/>
        <v>83.372846419183148</v>
      </c>
      <c r="F12" s="443"/>
    </row>
    <row r="13" spans="1:8" s="441" customFormat="1" ht="15" customHeight="1" thickBot="1" x14ac:dyDescent="0.35">
      <c r="A13" s="463" t="s">
        <v>295</v>
      </c>
      <c r="B13" s="464">
        <v>301.69500000000005</v>
      </c>
      <c r="C13" s="464">
        <v>-36.546615000000003</v>
      </c>
      <c r="D13" s="464">
        <v>-32.212485999999998</v>
      </c>
      <c r="E13" s="459">
        <f t="shared" si="0"/>
        <v>-11.859180391946023</v>
      </c>
      <c r="F13" s="443"/>
    </row>
    <row r="14" spans="1:8" s="441" customFormat="1" ht="15" customHeight="1" x14ac:dyDescent="0.25">
      <c r="A14" s="301" t="s">
        <v>296</v>
      </c>
      <c r="E14" s="536"/>
      <c r="F14" s="465"/>
    </row>
    <row r="15" spans="1:8" s="441" customFormat="1" ht="15" customHeight="1" x14ac:dyDescent="0.3">
      <c r="F15" s="443"/>
    </row>
    <row r="16" spans="1:8" s="441" customFormat="1" ht="15" customHeight="1" x14ac:dyDescent="0.25"/>
    <row r="17" s="441" customFormat="1" ht="15" customHeight="1" x14ac:dyDescent="0.25"/>
    <row r="18" s="441" customFormat="1" ht="15" customHeight="1" x14ac:dyDescent="0.25"/>
    <row r="19" s="441" customFormat="1" ht="15" customHeight="1" x14ac:dyDescent="0.25"/>
    <row r="20" s="441" customFormat="1" ht="15" customHeight="1" x14ac:dyDescent="0.25"/>
    <row r="21" s="441" customFormat="1" ht="15" customHeight="1" x14ac:dyDescent="0.25"/>
    <row r="22" s="441" customFormat="1" ht="15" customHeight="1" x14ac:dyDescent="0.25"/>
    <row r="23" s="441" customFormat="1" ht="15" customHeight="1" x14ac:dyDescent="0.25"/>
    <row r="24" s="441" customFormat="1" ht="15" customHeight="1" x14ac:dyDescent="0.25"/>
    <row r="25" s="441" customFormat="1" ht="15" customHeight="1" x14ac:dyDescent="0.25"/>
    <row r="26" s="441" customFormat="1" ht="15" customHeight="1" x14ac:dyDescent="0.25"/>
    <row r="27" s="441" customFormat="1" ht="15" customHeight="1" x14ac:dyDescent="0.25"/>
    <row r="28" s="441" customFormat="1" ht="15" customHeight="1" x14ac:dyDescent="0.25"/>
    <row r="29" s="441" customFormat="1" ht="15" customHeight="1" x14ac:dyDescent="0.25"/>
    <row r="30" s="441" customFormat="1" ht="15" customHeight="1" x14ac:dyDescent="0.25"/>
    <row r="31" s="441" customFormat="1" ht="15" customHeight="1" x14ac:dyDescent="0.25"/>
    <row r="32" s="441" customFormat="1" ht="15" customHeight="1" x14ac:dyDescent="0.25"/>
    <row r="33" s="441" customFormat="1" ht="15" customHeight="1" x14ac:dyDescent="0.25"/>
    <row r="34" s="441" customFormat="1" ht="15" customHeight="1" x14ac:dyDescent="0.25"/>
    <row r="35" s="441" customFormat="1" ht="15" customHeight="1" x14ac:dyDescent="0.25"/>
    <row r="36" s="441" customFormat="1" ht="15" customHeight="1" x14ac:dyDescent="0.25"/>
    <row r="37" s="441" customFormat="1" ht="15" customHeight="1" x14ac:dyDescent="0.25"/>
    <row r="38" s="441" customFormat="1" ht="15" customHeight="1" x14ac:dyDescent="0.25"/>
    <row r="39" s="441" customFormat="1" ht="15" customHeight="1" x14ac:dyDescent="0.25"/>
    <row r="40" s="441" customFormat="1" ht="15" customHeight="1" x14ac:dyDescent="0.25"/>
    <row r="41" s="441" customFormat="1" ht="15" customHeight="1" x14ac:dyDescent="0.25"/>
    <row r="42" s="441" customFormat="1" ht="15" customHeight="1" x14ac:dyDescent="0.25"/>
    <row r="43" s="441" customFormat="1" ht="15" customHeight="1" x14ac:dyDescent="0.25"/>
    <row r="44" s="441" customFormat="1" ht="15" customHeight="1" x14ac:dyDescent="0.25"/>
    <row r="45" s="441" customFormat="1" ht="15" customHeight="1" x14ac:dyDescent="0.25"/>
    <row r="46" s="441" customFormat="1" ht="15" customHeight="1" x14ac:dyDescent="0.25"/>
    <row r="47" s="441" customFormat="1" ht="15" customHeight="1" x14ac:dyDescent="0.25"/>
    <row r="48" s="441" customFormat="1" ht="15" customHeight="1" x14ac:dyDescent="0.25"/>
    <row r="49" s="441" customFormat="1" ht="15" customHeight="1" x14ac:dyDescent="0.25"/>
    <row r="50" s="441" customFormat="1" ht="15" customHeight="1" x14ac:dyDescent="0.25"/>
    <row r="51" s="441" customFormat="1" ht="15" customHeight="1" x14ac:dyDescent="0.25"/>
    <row r="52" s="441" customFormat="1" ht="15" customHeight="1" x14ac:dyDescent="0.25"/>
    <row r="53" s="441" customFormat="1" ht="15" customHeight="1" x14ac:dyDescent="0.25"/>
    <row r="54" s="441" customFormat="1" ht="15" customHeight="1" x14ac:dyDescent="0.25"/>
    <row r="55" s="441" customFormat="1" ht="15" customHeight="1" x14ac:dyDescent="0.25"/>
    <row r="56" s="441" customFormat="1" ht="15" customHeight="1" x14ac:dyDescent="0.25"/>
    <row r="57" s="441" customFormat="1" ht="15" customHeight="1" x14ac:dyDescent="0.25"/>
    <row r="58" s="441" customFormat="1" ht="15" customHeight="1" x14ac:dyDescent="0.25"/>
    <row r="59" s="441" customFormat="1" ht="15" customHeight="1" x14ac:dyDescent="0.25"/>
    <row r="60" s="441" customFormat="1" ht="15" customHeight="1" x14ac:dyDescent="0.25"/>
    <row r="61" s="441" customFormat="1" ht="15" customHeight="1" x14ac:dyDescent="0.25"/>
    <row r="62" s="441" customFormat="1" ht="15" customHeight="1" x14ac:dyDescent="0.25"/>
    <row r="63" s="441" customFormat="1" ht="15" customHeight="1" x14ac:dyDescent="0.25"/>
    <row r="64" s="441" customFormat="1" ht="15" customHeight="1" x14ac:dyDescent="0.25"/>
    <row r="65" s="441" customFormat="1" ht="15" customHeight="1" x14ac:dyDescent="0.25"/>
    <row r="66" s="441" customFormat="1" ht="15" customHeight="1" x14ac:dyDescent="0.25"/>
    <row r="67" s="441" customFormat="1" ht="15" customHeight="1" x14ac:dyDescent="0.25"/>
    <row r="68" s="441" customFormat="1" ht="15" customHeight="1" x14ac:dyDescent="0.25"/>
    <row r="69" s="441" customFormat="1" ht="15" customHeight="1" x14ac:dyDescent="0.25"/>
    <row r="70" s="441" customFormat="1" ht="15" customHeight="1" x14ac:dyDescent="0.25"/>
    <row r="71" s="441" customFormat="1" ht="15" customHeight="1" x14ac:dyDescent="0.25"/>
    <row r="72" s="441" customFormat="1" ht="15" customHeight="1" x14ac:dyDescent="0.25"/>
    <row r="73" s="441" customFormat="1" ht="15" customHeight="1" x14ac:dyDescent="0.25"/>
    <row r="74" s="441" customFormat="1" ht="15" customHeight="1" x14ac:dyDescent="0.25"/>
    <row r="75" s="441" customFormat="1" ht="15" customHeight="1" x14ac:dyDescent="0.25"/>
    <row r="76" s="441" customFormat="1" ht="15" customHeight="1" x14ac:dyDescent="0.25"/>
    <row r="77" s="441" customFormat="1" ht="15" customHeight="1" x14ac:dyDescent="0.25"/>
    <row r="78" s="441" customFormat="1" ht="15" customHeight="1" x14ac:dyDescent="0.25"/>
    <row r="79" s="441" customFormat="1" ht="15" customHeight="1" x14ac:dyDescent="0.25"/>
    <row r="80" s="441" customFormat="1" ht="15" customHeight="1" x14ac:dyDescent="0.25"/>
    <row r="81" s="441" customFormat="1" ht="15" customHeight="1" x14ac:dyDescent="0.25"/>
    <row r="82" s="441" customFormat="1" ht="15" customHeight="1" x14ac:dyDescent="0.25"/>
    <row r="83" s="441" customFormat="1" ht="15" customHeight="1" x14ac:dyDescent="0.25"/>
    <row r="84" s="441" customFormat="1" ht="15" customHeight="1" x14ac:dyDescent="0.25"/>
    <row r="85" s="441" customFormat="1" ht="15" customHeight="1" x14ac:dyDescent="0.25"/>
    <row r="86" s="441" customFormat="1" ht="15" customHeight="1" x14ac:dyDescent="0.25"/>
    <row r="87" s="441" customFormat="1" ht="15" customHeight="1" x14ac:dyDescent="0.25"/>
    <row r="88" s="441" customFormat="1" ht="15" customHeight="1" x14ac:dyDescent="0.25"/>
    <row r="89" s="441" customFormat="1" ht="15" customHeight="1" x14ac:dyDescent="0.25"/>
    <row r="90" s="441" customFormat="1" ht="15" customHeight="1" x14ac:dyDescent="0.25"/>
    <row r="91" s="441" customFormat="1" ht="15" customHeight="1" x14ac:dyDescent="0.25"/>
    <row r="92" s="441" customFormat="1" ht="15" customHeight="1" x14ac:dyDescent="0.25"/>
    <row r="93" s="441" customFormat="1" ht="15" customHeight="1" x14ac:dyDescent="0.25"/>
    <row r="94" s="441" customFormat="1" ht="15" customHeight="1" x14ac:dyDescent="0.25"/>
    <row r="95" s="441" customFormat="1" ht="15" customHeight="1" x14ac:dyDescent="0.25"/>
    <row r="96" s="441" customFormat="1" ht="15" customHeight="1" x14ac:dyDescent="0.25"/>
    <row r="97" s="441" customFormat="1" ht="15" customHeight="1" x14ac:dyDescent="0.25"/>
    <row r="98" s="441" customFormat="1" ht="15" customHeight="1" x14ac:dyDescent="0.25"/>
    <row r="99" s="441" customFormat="1" ht="15" customHeight="1" x14ac:dyDescent="0.25"/>
    <row r="100" s="441" customFormat="1" ht="15" customHeight="1" x14ac:dyDescent="0.25"/>
    <row r="101" s="441" customFormat="1" ht="15" customHeight="1" x14ac:dyDescent="0.25"/>
    <row r="102" s="441" customFormat="1" ht="15" customHeight="1" x14ac:dyDescent="0.25"/>
    <row r="103" s="441" customFormat="1" ht="15" customHeight="1" x14ac:dyDescent="0.25"/>
    <row r="104" s="441" customFormat="1" ht="15" customHeight="1" x14ac:dyDescent="0.25"/>
    <row r="105" s="441" customFormat="1" ht="15" customHeight="1" x14ac:dyDescent="0.25"/>
    <row r="106" s="441" customFormat="1" ht="15" customHeight="1" x14ac:dyDescent="0.25"/>
    <row r="107" s="441" customFormat="1" ht="15" customHeight="1" x14ac:dyDescent="0.25"/>
    <row r="108" s="441" customFormat="1" ht="15" customHeight="1" x14ac:dyDescent="0.25"/>
    <row r="109" s="441" customFormat="1" ht="15" customHeight="1" x14ac:dyDescent="0.25"/>
    <row r="110" s="441" customFormat="1" ht="15" customHeight="1" x14ac:dyDescent="0.25"/>
    <row r="111" s="441" customFormat="1" ht="15" customHeight="1" x14ac:dyDescent="0.25"/>
    <row r="112" s="441" customFormat="1" ht="15" customHeight="1" x14ac:dyDescent="0.25"/>
    <row r="113" s="441" customFormat="1" ht="15" customHeight="1" x14ac:dyDescent="0.25"/>
    <row r="114" s="441" customFormat="1" ht="15" customHeight="1" x14ac:dyDescent="0.25"/>
    <row r="115" s="441" customFormat="1" ht="15" customHeight="1" x14ac:dyDescent="0.25"/>
    <row r="116" s="441" customFormat="1" ht="15" customHeight="1" x14ac:dyDescent="0.25"/>
    <row r="117" s="441" customFormat="1" ht="15" customHeight="1" x14ac:dyDescent="0.25"/>
    <row r="118" s="441" customFormat="1" ht="15" customHeight="1" x14ac:dyDescent="0.25"/>
    <row r="119" s="441" customFormat="1" ht="15" customHeight="1" x14ac:dyDescent="0.25"/>
    <row r="120" s="441" customFormat="1" ht="15" customHeight="1" x14ac:dyDescent="0.25"/>
    <row r="121" s="441" customFormat="1" ht="15" customHeight="1" x14ac:dyDescent="0.25"/>
    <row r="122" s="441" customFormat="1" ht="15" customHeight="1" x14ac:dyDescent="0.25"/>
    <row r="123" s="441" customFormat="1" ht="15" customHeight="1" x14ac:dyDescent="0.25"/>
    <row r="124" s="441" customFormat="1" ht="15" customHeight="1" x14ac:dyDescent="0.25"/>
    <row r="125" s="441" customFormat="1" ht="15" customHeight="1" x14ac:dyDescent="0.25"/>
    <row r="126" s="441" customFormat="1" ht="15" customHeight="1" x14ac:dyDescent="0.25"/>
    <row r="127" s="441" customFormat="1" ht="15" customHeight="1" x14ac:dyDescent="0.25"/>
    <row r="128" s="441" customFormat="1" ht="15" customHeight="1" x14ac:dyDescent="0.25"/>
    <row r="129" s="441" customFormat="1" ht="15" customHeight="1" x14ac:dyDescent="0.25"/>
    <row r="130" s="441" customFormat="1" ht="15" customHeight="1" x14ac:dyDescent="0.25"/>
    <row r="131" s="441" customFormat="1" ht="15" customHeight="1" x14ac:dyDescent="0.25"/>
    <row r="132" s="441" customFormat="1" ht="15" customHeight="1" x14ac:dyDescent="0.25"/>
    <row r="133" s="441" customFormat="1" ht="15" customHeight="1" x14ac:dyDescent="0.25"/>
    <row r="134" s="441" customFormat="1" ht="15" customHeight="1" x14ac:dyDescent="0.25"/>
    <row r="135" s="441" customFormat="1" ht="15" customHeight="1" x14ac:dyDescent="0.25"/>
    <row r="136" s="441" customFormat="1" ht="15" customHeight="1" x14ac:dyDescent="0.25"/>
    <row r="137" s="441" customFormat="1" ht="15" customHeight="1" x14ac:dyDescent="0.25"/>
    <row r="138" s="441" customFormat="1" ht="15" customHeight="1" x14ac:dyDescent="0.25"/>
    <row r="139" s="441" customFormat="1" ht="15" customHeight="1" x14ac:dyDescent="0.25"/>
    <row r="140" s="441" customFormat="1" ht="15" customHeight="1" x14ac:dyDescent="0.25"/>
    <row r="141" s="441" customFormat="1" ht="15" customHeight="1" x14ac:dyDescent="0.25"/>
    <row r="142" s="441" customFormat="1" ht="15" customHeight="1" x14ac:dyDescent="0.25"/>
    <row r="143" s="441" customFormat="1" ht="15" customHeight="1" x14ac:dyDescent="0.25"/>
    <row r="144" s="441" customFormat="1" ht="15" customHeight="1" x14ac:dyDescent="0.25"/>
    <row r="145" s="441" customFormat="1" ht="15" customHeight="1" x14ac:dyDescent="0.25"/>
    <row r="146" s="441" customFormat="1" ht="15" customHeight="1" x14ac:dyDescent="0.25"/>
    <row r="147" s="441" customFormat="1" ht="15" customHeight="1" x14ac:dyDescent="0.25"/>
    <row r="148" s="441" customFormat="1" ht="15" customHeight="1" x14ac:dyDescent="0.25"/>
    <row r="149" s="441" customFormat="1" ht="15" customHeight="1" x14ac:dyDescent="0.25"/>
    <row r="150" s="441" customFormat="1" ht="15" customHeight="1" x14ac:dyDescent="0.25"/>
    <row r="151" s="441" customFormat="1" ht="15" customHeight="1" x14ac:dyDescent="0.25"/>
    <row r="152" s="441" customFormat="1" ht="15" customHeight="1" x14ac:dyDescent="0.25"/>
    <row r="153" s="441" customFormat="1" ht="15" customHeight="1" x14ac:dyDescent="0.25"/>
    <row r="154" s="441" customFormat="1" ht="15" customHeight="1" x14ac:dyDescent="0.25"/>
    <row r="155" s="441" customFormat="1" ht="15" customHeight="1" x14ac:dyDescent="0.25"/>
    <row r="156" s="441" customFormat="1" ht="15" customHeight="1" x14ac:dyDescent="0.25"/>
    <row r="157" s="441" customFormat="1" ht="15" customHeight="1" x14ac:dyDescent="0.25"/>
    <row r="158" s="441" customFormat="1" ht="15" customHeight="1" x14ac:dyDescent="0.25"/>
    <row r="159" s="441" customFormat="1" ht="15" customHeight="1" x14ac:dyDescent="0.25"/>
    <row r="160" s="441" customFormat="1" ht="15" customHeight="1" x14ac:dyDescent="0.25"/>
    <row r="161" s="441" customFormat="1" ht="15" customHeight="1" x14ac:dyDescent="0.25"/>
    <row r="162" s="441" customFormat="1" ht="15" customHeight="1" x14ac:dyDescent="0.25"/>
    <row r="163" s="441" customFormat="1" ht="15" customHeight="1" x14ac:dyDescent="0.25"/>
    <row r="164" s="441" customFormat="1" ht="15" customHeight="1" x14ac:dyDescent="0.25"/>
    <row r="165" s="441" customFormat="1" ht="15" customHeight="1" x14ac:dyDescent="0.25"/>
    <row r="166" s="441" customFormat="1" ht="15" customHeight="1" x14ac:dyDescent="0.25"/>
    <row r="167" s="441" customFormat="1" ht="15" customHeight="1" x14ac:dyDescent="0.25"/>
    <row r="168" s="441" customFormat="1" ht="15" customHeight="1" x14ac:dyDescent="0.25"/>
    <row r="169" s="441" customFormat="1" ht="15" customHeight="1" x14ac:dyDescent="0.25"/>
    <row r="170" s="441" customFormat="1" ht="15" customHeight="1" x14ac:dyDescent="0.25"/>
    <row r="171" s="441" customFormat="1" ht="15" customHeight="1" x14ac:dyDescent="0.25"/>
    <row r="172" s="441" customFormat="1" ht="15" customHeight="1" x14ac:dyDescent="0.25"/>
    <row r="173" s="441" customFormat="1" ht="15" customHeight="1" x14ac:dyDescent="0.25"/>
    <row r="174" s="441" customFormat="1" ht="15" customHeight="1" x14ac:dyDescent="0.25"/>
    <row r="175" s="441" customFormat="1" ht="15" customHeight="1" x14ac:dyDescent="0.25"/>
    <row r="176" s="441" customFormat="1" ht="15" customHeight="1" x14ac:dyDescent="0.25"/>
    <row r="177" s="441" customFormat="1" ht="15" customHeight="1" x14ac:dyDescent="0.25"/>
    <row r="178" s="441" customFormat="1" ht="15" customHeight="1" x14ac:dyDescent="0.25"/>
    <row r="179" s="441" customFormat="1" ht="15" customHeight="1" x14ac:dyDescent="0.25"/>
    <row r="180" s="441" customFormat="1" ht="15" customHeight="1" x14ac:dyDescent="0.25"/>
    <row r="181" s="441" customFormat="1" ht="15" customHeight="1" x14ac:dyDescent="0.25"/>
    <row r="182" s="441" customFormat="1" ht="15" customHeight="1" x14ac:dyDescent="0.25"/>
    <row r="183" s="441" customFormat="1" ht="15" customHeight="1" x14ac:dyDescent="0.25"/>
    <row r="184" s="441" customFormat="1" ht="15" customHeight="1" x14ac:dyDescent="0.25"/>
    <row r="185" s="441" customFormat="1" ht="15" customHeight="1" x14ac:dyDescent="0.25"/>
    <row r="186" s="441" customFormat="1" ht="15" customHeight="1" x14ac:dyDescent="0.25"/>
    <row r="187" s="441" customFormat="1" ht="15" customHeight="1" x14ac:dyDescent="0.25"/>
    <row r="188" s="441" customFormat="1" ht="15" customHeight="1" x14ac:dyDescent="0.25"/>
    <row r="189" s="441" customFormat="1" ht="15" customHeight="1" x14ac:dyDescent="0.25"/>
    <row r="190" s="441" customFormat="1" ht="15" customHeight="1" x14ac:dyDescent="0.25"/>
    <row r="191" s="441" customFormat="1" ht="15" customHeight="1" x14ac:dyDescent="0.25"/>
    <row r="192" s="441" customFormat="1" ht="15" customHeight="1" x14ac:dyDescent="0.25"/>
    <row r="193" s="441" customFormat="1" ht="15" customHeight="1" x14ac:dyDescent="0.25"/>
    <row r="194" s="441" customFormat="1" ht="15" customHeight="1" x14ac:dyDescent="0.25"/>
    <row r="195" s="441" customFormat="1" ht="15" customHeight="1" x14ac:dyDescent="0.25"/>
    <row r="196" s="441" customFormat="1" ht="15" customHeight="1" x14ac:dyDescent="0.25"/>
    <row r="197" s="441" customFormat="1" ht="15" customHeight="1" x14ac:dyDescent="0.25"/>
    <row r="198" s="441" customFormat="1" ht="15" customHeight="1" x14ac:dyDescent="0.25"/>
    <row r="199" s="441" customFormat="1" ht="15" customHeight="1" x14ac:dyDescent="0.25"/>
    <row r="200" s="441" customFormat="1" ht="15" customHeight="1" x14ac:dyDescent="0.25"/>
    <row r="201" s="441" customFormat="1" ht="15" customHeight="1" x14ac:dyDescent="0.25"/>
    <row r="202" s="441" customFormat="1" ht="15" customHeight="1" x14ac:dyDescent="0.25"/>
    <row r="203" s="441" customFormat="1" ht="15" customHeight="1" x14ac:dyDescent="0.25"/>
    <row r="204" s="441" customFormat="1" ht="15" customHeight="1" x14ac:dyDescent="0.25"/>
    <row r="205" s="441" customFormat="1" ht="15" customHeight="1" x14ac:dyDescent="0.25"/>
    <row r="206" s="441" customFormat="1" ht="15" customHeight="1" x14ac:dyDescent="0.25"/>
    <row r="207" s="441" customFormat="1" ht="15" customHeight="1" x14ac:dyDescent="0.25"/>
    <row r="208" s="441" customFormat="1" ht="15" customHeight="1" x14ac:dyDescent="0.25"/>
    <row r="209" s="441" customFormat="1" ht="15" customHeight="1" x14ac:dyDescent="0.25"/>
    <row r="210" s="441" customFormat="1" ht="15" customHeight="1" x14ac:dyDescent="0.25"/>
    <row r="211" s="441" customFormat="1" ht="15" customHeight="1" x14ac:dyDescent="0.25"/>
    <row r="212" s="441" customFormat="1" ht="15" customHeight="1" x14ac:dyDescent="0.25"/>
    <row r="213" s="441" customFormat="1" ht="15" customHeight="1" x14ac:dyDescent="0.25"/>
    <row r="214" s="441" customFormat="1" ht="15" customHeight="1" x14ac:dyDescent="0.25"/>
    <row r="215" s="441" customFormat="1" ht="15" customHeight="1" x14ac:dyDescent="0.25"/>
    <row r="216" s="441" customFormat="1" ht="15" customHeight="1" x14ac:dyDescent="0.25"/>
    <row r="217" s="441" customFormat="1" ht="15" customHeight="1" x14ac:dyDescent="0.25"/>
    <row r="218" s="441" customFormat="1" ht="15" customHeight="1" x14ac:dyDescent="0.25"/>
    <row r="219" s="441" customFormat="1" ht="15" customHeight="1" x14ac:dyDescent="0.25"/>
    <row r="220" s="441" customFormat="1" ht="15" customHeight="1" x14ac:dyDescent="0.25"/>
    <row r="221" s="441" customFormat="1" ht="15" customHeight="1" x14ac:dyDescent="0.25"/>
    <row r="222" s="441" customFormat="1" ht="15" customHeight="1" x14ac:dyDescent="0.25"/>
    <row r="223" s="441" customFormat="1" ht="15" customHeight="1" x14ac:dyDescent="0.25"/>
    <row r="224" s="441" customFormat="1" ht="15" customHeight="1" x14ac:dyDescent="0.25"/>
    <row r="225" s="441" customFormat="1" ht="15" customHeight="1" x14ac:dyDescent="0.25"/>
    <row r="226" s="441" customFormat="1" ht="15" customHeight="1" x14ac:dyDescent="0.25"/>
    <row r="227" s="441" customFormat="1" ht="15" customHeight="1" x14ac:dyDescent="0.25"/>
    <row r="228" s="441" customFormat="1" ht="15" customHeight="1" x14ac:dyDescent="0.25"/>
    <row r="229" s="441" customFormat="1" ht="15" customHeight="1" x14ac:dyDescent="0.25"/>
    <row r="230" s="441" customFormat="1" ht="15" customHeight="1" x14ac:dyDescent="0.25"/>
    <row r="231" s="441" customFormat="1" ht="15" customHeight="1" x14ac:dyDescent="0.25"/>
    <row r="232" s="441" customFormat="1" ht="15" customHeight="1" x14ac:dyDescent="0.25"/>
    <row r="233" s="441" customFormat="1" ht="15" customHeight="1" x14ac:dyDescent="0.25"/>
    <row r="234" s="441" customFormat="1" ht="15" customHeight="1" x14ac:dyDescent="0.25"/>
    <row r="235" s="441" customFormat="1" ht="15" customHeight="1" x14ac:dyDescent="0.25"/>
    <row r="236" s="441" customFormat="1" ht="15" customHeight="1" x14ac:dyDescent="0.25"/>
    <row r="237" s="441" customFormat="1" ht="15" customHeight="1" x14ac:dyDescent="0.25"/>
    <row r="238" s="441" customFormat="1" ht="15" customHeight="1" x14ac:dyDescent="0.25"/>
    <row r="239" s="441" customFormat="1" ht="15" customHeight="1" x14ac:dyDescent="0.25"/>
    <row r="240" s="441" customFormat="1" ht="15" customHeight="1" x14ac:dyDescent="0.25"/>
    <row r="241" s="441" customFormat="1" ht="15" customHeight="1" x14ac:dyDescent="0.25"/>
    <row r="242" s="441" customFormat="1" ht="15" customHeight="1" x14ac:dyDescent="0.25"/>
    <row r="243" s="441" customFormat="1" ht="15" customHeight="1" x14ac:dyDescent="0.25"/>
    <row r="244" s="441" customFormat="1" ht="15" customHeight="1" x14ac:dyDescent="0.25"/>
    <row r="245" s="441" customFormat="1" ht="15" customHeight="1" x14ac:dyDescent="0.25"/>
    <row r="246" s="441" customFormat="1" ht="15" customHeight="1" x14ac:dyDescent="0.25"/>
    <row r="247" s="441" customFormat="1" ht="15" customHeight="1" x14ac:dyDescent="0.25"/>
    <row r="248" s="441" customFormat="1" ht="15" customHeight="1" x14ac:dyDescent="0.25"/>
    <row r="249" s="441" customFormat="1" ht="15" customHeight="1" x14ac:dyDescent="0.25"/>
    <row r="250" s="441" customFormat="1" ht="15" customHeight="1" x14ac:dyDescent="0.25"/>
    <row r="251" s="441" customFormat="1" ht="15" customHeight="1" x14ac:dyDescent="0.25"/>
    <row r="252" s="441" customFormat="1" ht="15" customHeight="1" x14ac:dyDescent="0.25"/>
    <row r="253" s="441" customFormat="1" ht="15" customHeight="1" x14ac:dyDescent="0.25"/>
    <row r="254" s="441" customFormat="1" ht="15" customHeight="1" x14ac:dyDescent="0.25"/>
    <row r="255" s="441" customFormat="1" ht="15" customHeight="1" x14ac:dyDescent="0.25"/>
    <row r="256" s="441" customFormat="1" ht="15" customHeight="1" x14ac:dyDescent="0.25"/>
    <row r="257" s="441" customFormat="1" ht="15" customHeight="1" x14ac:dyDescent="0.25"/>
    <row r="258" s="441" customFormat="1" ht="15" customHeight="1" x14ac:dyDescent="0.25"/>
    <row r="259" s="441" customFormat="1" ht="15" customHeight="1" x14ac:dyDescent="0.25"/>
    <row r="260" s="441" customFormat="1" ht="15" customHeight="1" x14ac:dyDescent="0.25"/>
    <row r="261" s="441" customFormat="1" ht="15" customHeight="1" x14ac:dyDescent="0.25"/>
    <row r="262" s="441" customFormat="1" ht="15" customHeight="1" x14ac:dyDescent="0.25"/>
    <row r="263" s="441" customFormat="1" ht="15" customHeight="1" x14ac:dyDescent="0.25"/>
    <row r="264" s="441" customFormat="1" ht="15" customHeight="1" x14ac:dyDescent="0.25"/>
    <row r="265" s="441" customFormat="1" ht="15" customHeight="1" x14ac:dyDescent="0.25"/>
    <row r="266" s="441" customFormat="1" ht="15" customHeight="1" x14ac:dyDescent="0.25"/>
    <row r="267" s="441" customFormat="1" ht="15" customHeight="1" x14ac:dyDescent="0.25"/>
    <row r="268" s="441" customFormat="1" ht="15" customHeight="1" x14ac:dyDescent="0.25"/>
    <row r="269" s="441" customFormat="1" ht="15" customHeight="1" x14ac:dyDescent="0.25"/>
    <row r="270" s="441" customFormat="1" ht="15" customHeight="1" x14ac:dyDescent="0.25"/>
    <row r="271" s="441" customFormat="1" ht="15" customHeight="1" x14ac:dyDescent="0.25"/>
    <row r="272" s="441" customFormat="1" ht="15" customHeight="1" x14ac:dyDescent="0.25"/>
    <row r="273" s="441" customFormat="1" ht="15" customHeight="1" x14ac:dyDescent="0.25"/>
    <row r="274" s="441" customFormat="1" ht="15" customHeight="1" x14ac:dyDescent="0.25"/>
    <row r="275" s="441" customFormat="1" ht="15" customHeight="1" x14ac:dyDescent="0.25"/>
    <row r="276" s="441" customFormat="1" ht="15" customHeight="1" x14ac:dyDescent="0.25"/>
    <row r="277" s="441" customFormat="1" ht="15" customHeight="1" x14ac:dyDescent="0.25"/>
    <row r="278" s="441" customFormat="1" ht="15" customHeight="1" x14ac:dyDescent="0.25"/>
    <row r="279" s="441" customFormat="1" ht="15" customHeight="1" x14ac:dyDescent="0.25"/>
    <row r="280" s="441" customFormat="1" ht="15" customHeight="1" x14ac:dyDescent="0.25"/>
    <row r="281" s="441" customFormat="1" ht="15" customHeight="1" x14ac:dyDescent="0.25"/>
    <row r="282" s="441" customFormat="1" ht="15" customHeight="1" x14ac:dyDescent="0.25"/>
    <row r="283" s="441" customFormat="1" ht="15" customHeight="1" x14ac:dyDescent="0.25"/>
    <row r="284" s="441" customFormat="1" ht="15" customHeight="1" x14ac:dyDescent="0.25"/>
    <row r="285" s="441" customFormat="1" ht="15" customHeight="1" x14ac:dyDescent="0.25"/>
    <row r="286" s="441" customFormat="1" ht="15" customHeight="1" x14ac:dyDescent="0.25"/>
    <row r="287" s="441" customFormat="1" ht="15" customHeight="1" x14ac:dyDescent="0.25"/>
    <row r="288" s="441" customFormat="1" ht="15" customHeight="1" x14ac:dyDescent="0.25"/>
    <row r="289" s="441" customFormat="1" ht="15" customHeight="1" x14ac:dyDescent="0.25"/>
    <row r="290" s="441" customFormat="1" ht="15" customHeight="1" x14ac:dyDescent="0.25"/>
    <row r="291" s="441" customFormat="1" ht="15" customHeight="1" x14ac:dyDescent="0.25"/>
    <row r="292" s="441" customFormat="1" ht="15" customHeight="1" x14ac:dyDescent="0.25"/>
    <row r="293" s="441" customFormat="1" ht="15" customHeight="1" x14ac:dyDescent="0.25"/>
    <row r="294" s="441" customFormat="1" ht="15" customHeight="1" x14ac:dyDescent="0.25"/>
    <row r="295" s="441" customFormat="1" ht="15" customHeight="1" x14ac:dyDescent="0.25"/>
    <row r="296" s="441" customFormat="1" ht="15" customHeight="1" x14ac:dyDescent="0.25"/>
    <row r="297" s="441" customFormat="1" ht="15" customHeight="1" x14ac:dyDescent="0.25"/>
    <row r="298" s="441" customFormat="1" ht="15" customHeight="1" x14ac:dyDescent="0.25"/>
    <row r="299" s="441" customFormat="1" ht="15" customHeight="1" x14ac:dyDescent="0.25"/>
    <row r="300" s="441" customFormat="1" ht="15" customHeight="1" x14ac:dyDescent="0.25"/>
    <row r="301" s="441" customFormat="1" ht="15" customHeight="1" x14ac:dyDescent="0.25"/>
    <row r="302" s="441" customFormat="1" ht="15" customHeight="1" x14ac:dyDescent="0.25"/>
    <row r="303" s="441" customFormat="1" ht="15" customHeight="1" x14ac:dyDescent="0.25"/>
    <row r="304" s="441" customFormat="1" ht="15" customHeight="1" x14ac:dyDescent="0.25"/>
    <row r="305" s="441" customFormat="1" ht="15" customHeight="1" x14ac:dyDescent="0.25"/>
    <row r="306" s="441" customFormat="1" ht="15" customHeight="1" x14ac:dyDescent="0.25"/>
    <row r="307" s="441" customFormat="1" ht="15" customHeight="1" x14ac:dyDescent="0.25"/>
    <row r="308" s="441" customFormat="1" ht="15" customHeight="1" x14ac:dyDescent="0.25"/>
    <row r="309" s="441" customFormat="1" ht="15" customHeight="1" x14ac:dyDescent="0.25"/>
    <row r="310" s="441" customFormat="1" ht="15" customHeight="1" x14ac:dyDescent="0.25"/>
    <row r="311" s="441" customFormat="1" ht="15" customHeight="1" x14ac:dyDescent="0.25"/>
    <row r="312" s="441" customFormat="1" ht="15" customHeight="1" x14ac:dyDescent="0.25"/>
    <row r="313" s="441" customFormat="1" ht="15" customHeight="1" x14ac:dyDescent="0.25"/>
    <row r="314" s="441" customFormat="1" ht="15" customHeight="1" x14ac:dyDescent="0.25"/>
    <row r="315" s="441" customFormat="1" ht="15" customHeight="1" x14ac:dyDescent="0.25"/>
    <row r="316" s="441" customFormat="1" ht="15" customHeight="1" x14ac:dyDescent="0.25"/>
    <row r="317" s="441" customFormat="1" ht="15" customHeight="1" x14ac:dyDescent="0.25"/>
    <row r="318" s="441" customFormat="1" ht="15" customHeight="1" x14ac:dyDescent="0.25"/>
    <row r="319" s="441" customFormat="1" ht="15" customHeight="1" x14ac:dyDescent="0.25"/>
    <row r="320" s="441" customFormat="1" ht="15" customHeight="1" x14ac:dyDescent="0.25"/>
    <row r="321" s="441" customFormat="1" ht="15" customHeight="1" x14ac:dyDescent="0.25"/>
    <row r="322" s="441" customFormat="1" ht="15" customHeight="1" x14ac:dyDescent="0.25"/>
    <row r="323" s="441" customFormat="1" ht="15" customHeight="1" x14ac:dyDescent="0.25"/>
    <row r="324" s="441" customFormat="1" ht="15" customHeight="1" x14ac:dyDescent="0.25"/>
    <row r="325" s="441" customFormat="1" ht="15" customHeight="1" x14ac:dyDescent="0.25"/>
    <row r="326" s="441" customFormat="1" ht="15" customHeight="1" x14ac:dyDescent="0.25"/>
    <row r="327" s="441" customFormat="1" ht="15" customHeight="1" x14ac:dyDescent="0.25"/>
    <row r="328" s="441" customFormat="1" ht="15" customHeight="1" x14ac:dyDescent="0.25"/>
    <row r="329" s="441" customFormat="1" ht="15" customHeight="1" x14ac:dyDescent="0.25"/>
    <row r="330" s="441" customFormat="1" ht="15" customHeight="1" x14ac:dyDescent="0.25"/>
    <row r="331" s="441" customFormat="1" ht="15" customHeight="1" x14ac:dyDescent="0.25"/>
    <row r="332" s="441" customFormat="1" ht="15" customHeight="1" x14ac:dyDescent="0.25"/>
    <row r="333" s="441" customFormat="1" ht="15" customHeight="1" x14ac:dyDescent="0.25"/>
    <row r="334" s="441" customFormat="1" ht="15" customHeight="1" x14ac:dyDescent="0.25"/>
    <row r="335" s="441" customFormat="1" ht="15" customHeight="1" x14ac:dyDescent="0.25"/>
    <row r="336" s="441" customFormat="1" ht="15" customHeight="1" x14ac:dyDescent="0.25"/>
    <row r="337" s="441" customFormat="1" ht="15" customHeight="1" x14ac:dyDescent="0.25"/>
    <row r="338" s="441" customFormat="1" ht="15" customHeight="1" x14ac:dyDescent="0.25"/>
    <row r="339" s="441" customFormat="1" ht="15" customHeight="1" x14ac:dyDescent="0.25"/>
    <row r="340" s="441" customFormat="1" ht="15" customHeight="1" x14ac:dyDescent="0.25"/>
    <row r="341" s="441" customFormat="1" ht="15" customHeight="1" x14ac:dyDescent="0.25"/>
    <row r="342" s="441" customFormat="1" ht="15" customHeight="1" x14ac:dyDescent="0.25"/>
    <row r="343" s="441" customFormat="1" ht="15" customHeight="1" x14ac:dyDescent="0.25"/>
    <row r="344" s="441" customFormat="1" ht="15" customHeight="1" x14ac:dyDescent="0.25"/>
    <row r="345" s="441" customFormat="1" ht="15" customHeight="1" x14ac:dyDescent="0.25"/>
    <row r="346" s="441" customFormat="1" ht="15" customHeight="1" x14ac:dyDescent="0.25"/>
    <row r="347" s="441" customFormat="1" ht="15" customHeight="1" x14ac:dyDescent="0.25"/>
    <row r="348" s="441" customFormat="1" ht="15" customHeight="1" x14ac:dyDescent="0.25"/>
    <row r="349" s="441" customFormat="1" ht="15" customHeight="1" x14ac:dyDescent="0.25"/>
    <row r="350" s="441" customFormat="1" ht="15" customHeight="1" x14ac:dyDescent="0.25"/>
    <row r="351" s="441" customFormat="1" ht="15" customHeight="1" x14ac:dyDescent="0.25"/>
    <row r="352" s="441" customFormat="1" ht="15" customHeight="1" x14ac:dyDescent="0.25"/>
    <row r="353" s="441" customFormat="1" ht="15" customHeight="1" x14ac:dyDescent="0.25"/>
    <row r="354" s="441" customFormat="1" ht="15" customHeight="1" x14ac:dyDescent="0.25"/>
    <row r="355" s="441" customFormat="1" ht="15" customHeight="1" x14ac:dyDescent="0.25"/>
    <row r="356" s="441" customFormat="1" ht="15" customHeight="1" x14ac:dyDescent="0.25"/>
    <row r="357" s="441" customFormat="1" ht="15" customHeight="1" x14ac:dyDescent="0.25"/>
    <row r="358" s="441" customFormat="1" ht="15" customHeight="1" x14ac:dyDescent="0.25"/>
    <row r="359" s="441" customFormat="1" ht="15" customHeight="1" x14ac:dyDescent="0.25"/>
    <row r="360" s="441" customFormat="1" ht="15" customHeight="1" x14ac:dyDescent="0.25"/>
    <row r="361" s="441" customFormat="1" ht="15" customHeight="1" x14ac:dyDescent="0.25"/>
    <row r="362" s="441" customFormat="1" ht="15" customHeight="1" x14ac:dyDescent="0.25"/>
    <row r="363" s="441" customFormat="1" ht="15" customHeight="1" x14ac:dyDescent="0.25"/>
    <row r="364" s="441" customFormat="1" ht="15" customHeight="1" x14ac:dyDescent="0.25"/>
    <row r="365" s="441" customFormat="1" ht="15" customHeight="1" x14ac:dyDescent="0.25"/>
    <row r="366" s="441" customFormat="1" ht="15" customHeight="1" x14ac:dyDescent="0.25"/>
    <row r="367" s="441" customFormat="1" ht="15" customHeight="1" x14ac:dyDescent="0.25"/>
    <row r="368" s="441" customFormat="1" ht="15" customHeight="1" x14ac:dyDescent="0.25"/>
    <row r="369" s="441" customFormat="1" ht="15" customHeight="1" x14ac:dyDescent="0.25"/>
    <row r="370" s="441" customFormat="1" ht="15" customHeight="1" x14ac:dyDescent="0.25"/>
    <row r="371" s="441" customFormat="1" ht="15" customHeight="1" x14ac:dyDescent="0.25"/>
    <row r="372" s="441" customFormat="1" ht="15" customHeight="1" x14ac:dyDescent="0.25"/>
    <row r="373" s="441" customFormat="1" ht="15" customHeight="1" x14ac:dyDescent="0.25"/>
    <row r="374" s="441" customFormat="1" ht="15" customHeight="1" x14ac:dyDescent="0.25"/>
    <row r="375" s="441" customFormat="1" ht="15" customHeight="1" x14ac:dyDescent="0.25"/>
    <row r="376" s="441" customFormat="1" ht="15" customHeight="1" x14ac:dyDescent="0.25"/>
    <row r="377" s="441" customFormat="1" ht="15" customHeight="1" x14ac:dyDescent="0.25"/>
    <row r="378" s="441" customFormat="1" ht="15" customHeight="1" x14ac:dyDescent="0.25"/>
    <row r="379" s="441" customFormat="1" ht="15" customHeight="1" x14ac:dyDescent="0.25"/>
    <row r="380" s="441" customFormat="1" ht="15" customHeight="1" x14ac:dyDescent="0.25"/>
    <row r="381" s="441" customFormat="1" ht="15" customHeight="1" x14ac:dyDescent="0.25"/>
    <row r="382" s="441" customFormat="1" ht="15" customHeight="1" x14ac:dyDescent="0.25"/>
    <row r="383" s="441" customFormat="1" ht="15" customHeight="1" x14ac:dyDescent="0.25"/>
    <row r="384" s="441" customFormat="1" ht="15" customHeight="1" x14ac:dyDescent="0.25"/>
    <row r="385" s="441" customFormat="1" ht="15" customHeight="1" x14ac:dyDescent="0.25"/>
    <row r="386" s="441" customFormat="1" ht="15" customHeight="1" x14ac:dyDescent="0.25"/>
    <row r="387" s="441" customFormat="1" ht="15" customHeight="1" x14ac:dyDescent="0.25"/>
    <row r="388" s="441" customFormat="1" ht="15" customHeight="1" x14ac:dyDescent="0.25"/>
    <row r="389" s="441" customFormat="1" ht="15" customHeight="1" x14ac:dyDescent="0.25"/>
    <row r="390" s="441" customFormat="1" ht="15" customHeight="1" x14ac:dyDescent="0.25"/>
    <row r="391" s="441" customFormat="1" ht="15" customHeight="1" x14ac:dyDescent="0.25"/>
    <row r="392" s="441" customFormat="1" ht="15" customHeight="1" x14ac:dyDescent="0.25"/>
    <row r="393" s="441" customFormat="1" ht="15" customHeight="1" x14ac:dyDescent="0.25"/>
    <row r="394" s="441" customFormat="1" ht="15" customHeight="1" x14ac:dyDescent="0.25"/>
    <row r="395" s="441" customFormat="1" ht="15" customHeight="1" x14ac:dyDescent="0.25"/>
    <row r="396" s="441" customFormat="1" ht="15" customHeight="1" x14ac:dyDescent="0.25"/>
    <row r="397" s="441" customFormat="1" ht="15" customHeight="1" x14ac:dyDescent="0.25"/>
    <row r="398" s="441" customFormat="1" ht="15" customHeight="1" x14ac:dyDescent="0.25"/>
    <row r="399" s="441" customFormat="1" ht="15" customHeight="1" x14ac:dyDescent="0.25"/>
    <row r="400" s="441" customFormat="1" ht="15" customHeight="1" x14ac:dyDescent="0.25"/>
    <row r="401" s="441" customFormat="1" ht="15" customHeight="1" x14ac:dyDescent="0.25"/>
    <row r="402" s="441" customFormat="1" ht="15" customHeight="1" x14ac:dyDescent="0.25"/>
    <row r="403" s="441" customFormat="1" ht="15" customHeight="1" x14ac:dyDescent="0.25"/>
    <row r="404" s="441" customFormat="1" ht="15" customHeight="1" x14ac:dyDescent="0.25"/>
    <row r="405" s="441" customFormat="1" ht="15" customHeight="1" x14ac:dyDescent="0.25"/>
    <row r="406" s="441" customFormat="1" ht="15" customHeight="1" x14ac:dyDescent="0.25"/>
    <row r="407" s="441" customFormat="1" ht="15" customHeight="1" x14ac:dyDescent="0.25"/>
    <row r="408" s="441" customFormat="1" ht="15" customHeight="1" x14ac:dyDescent="0.25"/>
    <row r="409" s="441" customFormat="1" ht="15" customHeight="1" x14ac:dyDescent="0.25"/>
    <row r="410" s="441" customFormat="1" ht="15" customHeight="1" x14ac:dyDescent="0.25"/>
    <row r="411" s="441" customFormat="1" ht="15" customHeight="1" x14ac:dyDescent="0.25"/>
    <row r="412" s="441" customFormat="1" ht="15" customHeight="1" x14ac:dyDescent="0.25"/>
    <row r="413" s="441" customFormat="1" ht="15" customHeight="1" x14ac:dyDescent="0.25"/>
    <row r="414" s="441" customFormat="1" ht="15" customHeight="1" x14ac:dyDescent="0.25"/>
    <row r="415" s="441" customFormat="1" ht="15" customHeight="1" x14ac:dyDescent="0.25"/>
    <row r="416" s="441" customFormat="1" ht="15" customHeight="1" x14ac:dyDescent="0.25"/>
    <row r="417" s="441" customFormat="1" ht="15" customHeight="1" x14ac:dyDescent="0.25"/>
    <row r="418" s="441" customFormat="1" ht="15" customHeight="1" x14ac:dyDescent="0.25"/>
    <row r="419" s="441" customFormat="1" ht="15" customHeight="1" x14ac:dyDescent="0.25"/>
    <row r="420" s="441" customFormat="1" ht="15" customHeight="1" x14ac:dyDescent="0.25"/>
    <row r="421" s="441" customFormat="1" ht="15" customHeight="1" x14ac:dyDescent="0.25"/>
    <row r="422" s="441" customFormat="1" ht="15" customHeight="1" x14ac:dyDescent="0.25"/>
    <row r="423" s="441" customFormat="1" ht="15" customHeight="1" x14ac:dyDescent="0.25"/>
    <row r="424" s="441" customFormat="1" ht="15" customHeight="1" x14ac:dyDescent="0.25"/>
    <row r="425" s="441" customFormat="1" ht="15" customHeight="1" x14ac:dyDescent="0.25"/>
    <row r="426" s="441" customFormat="1" ht="15" customHeight="1" x14ac:dyDescent="0.25"/>
    <row r="427" s="441" customFormat="1" ht="15" customHeight="1" x14ac:dyDescent="0.25"/>
    <row r="428" s="441" customFormat="1" ht="15" customHeight="1" x14ac:dyDescent="0.25"/>
    <row r="429" s="441" customFormat="1" ht="15" customHeight="1" x14ac:dyDescent="0.25"/>
    <row r="430" s="441" customFormat="1" ht="15" customHeight="1" x14ac:dyDescent="0.25"/>
    <row r="431" s="441" customFormat="1" ht="15" customHeight="1" x14ac:dyDescent="0.25"/>
    <row r="432" s="441" customFormat="1" ht="15" customHeight="1" x14ac:dyDescent="0.25"/>
    <row r="433" s="441" customFormat="1" ht="15" customHeight="1" x14ac:dyDescent="0.25"/>
    <row r="434" s="441" customFormat="1" ht="15" customHeight="1" x14ac:dyDescent="0.25"/>
    <row r="435" s="441" customFormat="1" ht="15" customHeight="1" x14ac:dyDescent="0.25"/>
    <row r="436" s="441" customFormat="1" ht="15" customHeight="1" x14ac:dyDescent="0.25"/>
    <row r="437" s="441" customFormat="1" ht="15" customHeight="1" x14ac:dyDescent="0.25"/>
    <row r="438" s="441" customFormat="1" ht="15" customHeight="1" x14ac:dyDescent="0.25"/>
    <row r="439" s="441" customFormat="1" ht="15" customHeight="1" x14ac:dyDescent="0.25"/>
    <row r="440" s="441" customFormat="1" ht="15" customHeight="1" x14ac:dyDescent="0.25"/>
    <row r="441" s="441" customFormat="1" ht="15" customHeight="1" x14ac:dyDescent="0.25"/>
    <row r="442" s="441" customFormat="1" ht="15" customHeight="1" x14ac:dyDescent="0.25"/>
    <row r="443" s="441" customFormat="1" ht="15" customHeight="1" x14ac:dyDescent="0.25"/>
    <row r="444" s="441" customFormat="1" ht="15" customHeight="1" x14ac:dyDescent="0.25"/>
    <row r="445" s="441" customFormat="1" ht="15" customHeight="1" x14ac:dyDescent="0.25"/>
    <row r="446" s="441" customFormat="1" ht="15" customHeight="1" x14ac:dyDescent="0.25"/>
    <row r="447" s="441" customFormat="1" ht="15" customHeight="1" x14ac:dyDescent="0.25"/>
    <row r="448" s="441" customFormat="1" ht="15" customHeight="1" x14ac:dyDescent="0.25"/>
    <row r="449" s="441" customFormat="1" ht="15" customHeight="1" x14ac:dyDescent="0.25"/>
    <row r="450" s="441" customFormat="1" ht="15" customHeight="1" x14ac:dyDescent="0.25"/>
    <row r="451" s="441" customFormat="1" ht="15" customHeight="1" x14ac:dyDescent="0.25"/>
    <row r="452" s="441" customFormat="1" ht="15" customHeight="1" x14ac:dyDescent="0.25"/>
    <row r="453" s="441" customFormat="1" ht="15" customHeight="1" x14ac:dyDescent="0.25"/>
    <row r="454" s="441" customFormat="1" ht="15" customHeight="1" x14ac:dyDescent="0.25"/>
    <row r="455" s="441" customFormat="1" ht="15" customHeight="1" x14ac:dyDescent="0.25"/>
    <row r="456" s="441" customFormat="1" ht="15" customHeight="1" x14ac:dyDescent="0.25"/>
    <row r="457" s="441" customFormat="1" ht="15" customHeight="1" x14ac:dyDescent="0.25"/>
    <row r="458" s="441" customFormat="1" ht="15" customHeight="1" x14ac:dyDescent="0.25"/>
    <row r="459" s="441" customFormat="1" ht="15" customHeight="1" x14ac:dyDescent="0.25"/>
    <row r="460" s="441" customFormat="1" ht="15" customHeight="1" x14ac:dyDescent="0.25"/>
    <row r="461" s="441" customFormat="1" ht="15" customHeight="1" x14ac:dyDescent="0.25"/>
    <row r="462" s="441" customFormat="1" ht="15" customHeight="1" x14ac:dyDescent="0.25"/>
    <row r="463" s="441" customFormat="1" ht="15" customHeight="1" x14ac:dyDescent="0.25"/>
    <row r="464" s="441" customFormat="1" ht="15" customHeight="1" x14ac:dyDescent="0.25"/>
    <row r="465" s="441" customFormat="1" ht="15" customHeight="1" x14ac:dyDescent="0.25"/>
    <row r="466" s="441" customFormat="1" ht="15" customHeight="1" x14ac:dyDescent="0.25"/>
    <row r="467" s="441" customFormat="1" ht="15" customHeight="1" x14ac:dyDescent="0.25"/>
    <row r="468" s="441" customFormat="1" ht="15" customHeight="1" x14ac:dyDescent="0.25"/>
    <row r="469" s="441" customFormat="1" ht="15" customHeight="1" x14ac:dyDescent="0.25"/>
    <row r="470" s="441" customFormat="1" ht="15" customHeight="1" x14ac:dyDescent="0.25"/>
    <row r="471" s="441" customFormat="1" ht="15" customHeight="1" x14ac:dyDescent="0.25"/>
    <row r="472" s="441" customFormat="1" ht="15" customHeight="1" x14ac:dyDescent="0.25"/>
    <row r="473" s="441" customFormat="1" ht="15" customHeight="1" x14ac:dyDescent="0.25"/>
    <row r="474" s="441" customFormat="1" ht="15" customHeight="1" x14ac:dyDescent="0.25"/>
    <row r="475" s="441" customFormat="1" ht="15" customHeight="1" x14ac:dyDescent="0.25"/>
    <row r="476" s="441" customFormat="1" ht="15" customHeight="1" x14ac:dyDescent="0.25"/>
    <row r="477" s="441" customFormat="1" ht="15" customHeight="1" x14ac:dyDescent="0.25"/>
    <row r="478" s="441" customFormat="1" ht="15" customHeight="1" x14ac:dyDescent="0.25"/>
    <row r="479" s="441" customFormat="1" ht="15" customHeight="1" x14ac:dyDescent="0.25"/>
    <row r="480" s="441" customFormat="1" ht="15" customHeight="1" x14ac:dyDescent="0.25"/>
    <row r="481" s="441" customFormat="1" ht="15" customHeight="1" x14ac:dyDescent="0.25"/>
    <row r="482" s="441" customFormat="1" ht="15" customHeight="1" x14ac:dyDescent="0.25"/>
    <row r="483" s="441" customFormat="1" ht="15" customHeight="1" x14ac:dyDescent="0.25"/>
    <row r="484" s="441" customFormat="1" ht="15" customHeight="1" x14ac:dyDescent="0.25"/>
    <row r="485" s="441" customFormat="1" ht="15" customHeight="1" x14ac:dyDescent="0.25"/>
    <row r="486" s="441" customFormat="1" ht="15" customHeight="1" x14ac:dyDescent="0.25"/>
    <row r="487" s="441" customFormat="1" ht="15" customHeight="1" x14ac:dyDescent="0.25"/>
    <row r="488" s="441" customFormat="1" ht="15" customHeight="1" x14ac:dyDescent="0.25"/>
    <row r="489" s="441" customFormat="1" ht="15" customHeight="1" x14ac:dyDescent="0.25"/>
    <row r="490" s="441" customFormat="1" ht="15" customHeight="1" x14ac:dyDescent="0.25"/>
    <row r="491" s="441" customFormat="1" ht="15" customHeight="1" x14ac:dyDescent="0.25"/>
    <row r="492" s="441" customFormat="1" ht="15" customHeight="1" x14ac:dyDescent="0.25"/>
    <row r="493" s="441" customFormat="1" ht="15" customHeight="1" x14ac:dyDescent="0.25"/>
    <row r="494" s="441" customFormat="1" ht="15" customHeight="1" x14ac:dyDescent="0.25"/>
    <row r="495" s="441" customFormat="1" ht="15" customHeight="1" x14ac:dyDescent="0.25"/>
    <row r="496" s="441" customFormat="1" ht="15" customHeight="1" x14ac:dyDescent="0.25"/>
    <row r="497" s="441" customFormat="1" ht="15" customHeight="1" x14ac:dyDescent="0.25"/>
    <row r="498" s="441" customFormat="1" ht="15" customHeight="1" x14ac:dyDescent="0.25"/>
    <row r="499" s="441" customFormat="1" ht="15" customHeight="1" x14ac:dyDescent="0.25"/>
    <row r="500" s="441" customFormat="1" ht="15" customHeight="1" x14ac:dyDescent="0.25"/>
    <row r="501" s="441" customFormat="1" ht="15" customHeight="1" x14ac:dyDescent="0.25"/>
    <row r="502" s="441" customFormat="1" ht="15" customHeight="1" x14ac:dyDescent="0.25"/>
    <row r="503" s="441" customFormat="1" ht="15" customHeight="1" x14ac:dyDescent="0.25"/>
    <row r="504" s="441" customFormat="1" ht="15" customHeight="1" x14ac:dyDescent="0.25"/>
    <row r="505" s="441" customFormat="1" ht="15" customHeight="1" x14ac:dyDescent="0.25"/>
    <row r="506" s="441" customFormat="1" ht="15" customHeight="1" x14ac:dyDescent="0.25"/>
    <row r="507" s="441" customFormat="1" ht="15" customHeight="1" x14ac:dyDescent="0.25"/>
    <row r="508" s="441" customFormat="1" ht="15" customHeight="1" x14ac:dyDescent="0.25"/>
    <row r="509" s="441" customFormat="1" ht="15" customHeight="1" x14ac:dyDescent="0.25"/>
    <row r="510" s="441" customFormat="1" ht="15" customHeight="1" x14ac:dyDescent="0.25"/>
    <row r="511" s="441" customFormat="1" ht="15" customHeight="1" x14ac:dyDescent="0.25"/>
    <row r="512" s="441" customFormat="1" ht="15" customHeight="1" x14ac:dyDescent="0.25"/>
    <row r="513" s="441" customFormat="1" ht="15" customHeight="1" x14ac:dyDescent="0.25"/>
    <row r="514" s="441" customFormat="1" ht="15" customHeight="1" x14ac:dyDescent="0.25"/>
    <row r="515" s="441" customFormat="1" ht="15" customHeight="1" x14ac:dyDescent="0.25"/>
    <row r="516" s="441" customFormat="1" ht="15" customHeight="1" x14ac:dyDescent="0.25"/>
    <row r="517" s="441" customFormat="1" ht="15" customHeight="1" x14ac:dyDescent="0.25"/>
    <row r="518" s="441" customFormat="1" ht="15" customHeight="1" x14ac:dyDescent="0.25"/>
    <row r="519" s="441" customFormat="1" ht="15" customHeight="1" x14ac:dyDescent="0.25"/>
    <row r="520" s="441" customFormat="1" ht="15" customHeight="1" x14ac:dyDescent="0.25"/>
    <row r="521" s="441" customFormat="1" ht="15" customHeight="1" x14ac:dyDescent="0.25"/>
    <row r="522" s="441" customFormat="1" ht="15" customHeight="1" x14ac:dyDescent="0.25"/>
    <row r="523" s="441" customFormat="1" ht="15" customHeight="1" x14ac:dyDescent="0.25"/>
    <row r="524" s="441" customFormat="1" ht="15" customHeight="1" x14ac:dyDescent="0.25"/>
    <row r="525" s="441" customFormat="1" ht="15" customHeight="1" x14ac:dyDescent="0.25"/>
    <row r="526" s="441" customFormat="1" ht="15" customHeight="1" x14ac:dyDescent="0.25"/>
    <row r="527" s="441" customFormat="1" ht="15" customHeight="1" x14ac:dyDescent="0.25"/>
    <row r="528" s="441" customFormat="1" ht="15" customHeight="1" x14ac:dyDescent="0.25"/>
    <row r="529" s="441" customFormat="1" ht="15" customHeight="1" x14ac:dyDescent="0.25"/>
    <row r="530" s="441" customFormat="1" ht="15" customHeight="1" x14ac:dyDescent="0.25"/>
    <row r="531" s="441" customFormat="1" ht="15" customHeight="1" x14ac:dyDescent="0.25"/>
    <row r="532" s="441" customFormat="1" ht="15" customHeight="1" x14ac:dyDescent="0.25"/>
    <row r="533" s="441" customFormat="1" ht="15" customHeight="1" x14ac:dyDescent="0.25"/>
    <row r="534" s="441" customFormat="1" ht="15" customHeight="1" x14ac:dyDescent="0.25"/>
    <row r="535" s="441" customFormat="1" ht="15" customHeight="1" x14ac:dyDescent="0.25"/>
    <row r="536" s="441" customFormat="1" ht="15" customHeight="1" x14ac:dyDescent="0.25"/>
    <row r="537" s="441" customFormat="1" ht="15" customHeight="1" x14ac:dyDescent="0.25"/>
    <row r="538" s="441" customFormat="1" ht="15" customHeight="1" x14ac:dyDescent="0.25"/>
    <row r="539" s="441" customFormat="1" ht="15" customHeight="1" x14ac:dyDescent="0.25"/>
    <row r="540" s="441" customFormat="1" ht="15" customHeight="1" x14ac:dyDescent="0.25"/>
    <row r="541" s="441" customFormat="1" ht="15" customHeight="1" x14ac:dyDescent="0.25"/>
    <row r="542" s="441" customFormat="1" ht="15" customHeight="1" x14ac:dyDescent="0.25"/>
    <row r="543" s="441" customFormat="1" ht="15" customHeight="1" x14ac:dyDescent="0.25"/>
    <row r="544" s="441" customFormat="1" ht="15" customHeight="1" x14ac:dyDescent="0.25"/>
    <row r="545" s="441" customFormat="1" ht="15" customHeight="1" x14ac:dyDescent="0.25"/>
    <row r="546" s="441" customFormat="1" ht="15" customHeight="1" x14ac:dyDescent="0.25"/>
    <row r="547" s="441" customFormat="1" ht="15" customHeight="1" x14ac:dyDescent="0.25"/>
    <row r="548" s="441" customFormat="1" ht="15" customHeight="1" x14ac:dyDescent="0.25"/>
    <row r="549" s="441" customFormat="1" ht="15" customHeight="1" x14ac:dyDescent="0.25"/>
    <row r="550" s="441" customFormat="1" ht="15" customHeight="1" x14ac:dyDescent="0.25"/>
    <row r="551" s="441" customFormat="1" ht="15" customHeight="1" x14ac:dyDescent="0.25"/>
    <row r="552" s="441" customFormat="1" ht="15" customHeight="1" x14ac:dyDescent="0.25"/>
    <row r="553" s="441" customFormat="1" ht="15" customHeight="1" x14ac:dyDescent="0.25"/>
    <row r="554" s="441" customFormat="1" ht="15" customHeight="1" x14ac:dyDescent="0.25"/>
    <row r="555" s="441" customFormat="1" ht="15" customHeight="1" x14ac:dyDescent="0.25"/>
    <row r="556" s="441" customFormat="1" ht="15" customHeight="1" x14ac:dyDescent="0.25"/>
    <row r="557" s="441" customFormat="1" ht="15" customHeight="1" x14ac:dyDescent="0.25"/>
    <row r="558" s="441" customFormat="1" ht="15" customHeight="1" x14ac:dyDescent="0.25"/>
    <row r="559" s="441" customFormat="1" ht="15" customHeight="1" x14ac:dyDescent="0.25"/>
    <row r="560" s="441" customFormat="1" ht="15" customHeight="1" x14ac:dyDescent="0.25"/>
    <row r="561" s="441" customFormat="1" ht="15" customHeight="1" x14ac:dyDescent="0.25"/>
    <row r="562" s="441" customFormat="1" ht="15" customHeight="1" x14ac:dyDescent="0.25"/>
    <row r="563" s="441" customFormat="1" ht="15" customHeight="1" x14ac:dyDescent="0.25"/>
    <row r="564" s="441" customFormat="1" ht="15" customHeight="1" x14ac:dyDescent="0.25"/>
    <row r="565" s="441" customFormat="1" ht="15" customHeight="1" x14ac:dyDescent="0.25"/>
    <row r="566" s="441" customFormat="1" ht="15" customHeight="1" x14ac:dyDescent="0.25"/>
    <row r="567" s="441" customFormat="1" ht="15" customHeight="1" x14ac:dyDescent="0.25"/>
    <row r="568" s="441" customFormat="1" ht="15" customHeight="1" x14ac:dyDescent="0.25"/>
    <row r="569" s="441" customFormat="1" ht="15" customHeight="1" x14ac:dyDescent="0.25"/>
    <row r="570" s="441" customFormat="1" ht="15" customHeight="1" x14ac:dyDescent="0.25"/>
    <row r="571" s="441" customFormat="1" ht="15" customHeight="1" x14ac:dyDescent="0.25"/>
    <row r="572" s="441" customFormat="1" ht="15" customHeight="1" x14ac:dyDescent="0.25"/>
    <row r="573" s="441" customFormat="1" ht="15" customHeight="1" x14ac:dyDescent="0.25"/>
    <row r="574" s="441" customFormat="1" ht="15" customHeight="1" x14ac:dyDescent="0.25"/>
    <row r="575" s="441" customFormat="1" ht="15" customHeight="1" x14ac:dyDescent="0.25"/>
    <row r="576" s="441" customFormat="1" ht="15" customHeight="1" x14ac:dyDescent="0.25"/>
    <row r="577" s="441" customFormat="1" ht="15" customHeight="1" x14ac:dyDescent="0.25"/>
    <row r="578" s="441" customFormat="1" ht="15" customHeight="1" x14ac:dyDescent="0.25"/>
    <row r="579" s="441" customFormat="1" ht="15" customHeight="1" x14ac:dyDescent="0.25"/>
    <row r="580" s="441" customFormat="1" ht="15" customHeight="1" x14ac:dyDescent="0.25"/>
    <row r="581" s="441" customFormat="1" ht="15" customHeight="1" x14ac:dyDescent="0.25"/>
    <row r="582" s="441" customFormat="1" ht="15" customHeight="1" x14ac:dyDescent="0.25"/>
    <row r="583" s="441" customFormat="1" ht="15" customHeight="1" x14ac:dyDescent="0.25"/>
    <row r="584" s="441" customFormat="1" ht="15" customHeight="1" x14ac:dyDescent="0.25"/>
    <row r="585" s="441" customFormat="1" ht="15" customHeight="1" x14ac:dyDescent="0.25"/>
    <row r="586" s="441" customFormat="1" ht="15" customHeight="1" x14ac:dyDescent="0.25"/>
    <row r="587" s="441" customFormat="1" ht="15" customHeight="1" x14ac:dyDescent="0.25"/>
    <row r="588" s="441" customFormat="1" ht="15" customHeight="1" x14ac:dyDescent="0.25"/>
    <row r="589" s="441" customFormat="1" ht="15" customHeight="1" x14ac:dyDescent="0.25"/>
    <row r="590" s="441" customFormat="1" ht="15" customHeight="1" x14ac:dyDescent="0.25"/>
    <row r="591" s="441" customFormat="1" ht="15" customHeight="1" x14ac:dyDescent="0.25"/>
    <row r="592" s="441" customFormat="1" ht="15" customHeight="1" x14ac:dyDescent="0.25"/>
    <row r="593" s="441" customFormat="1" ht="15" customHeight="1" x14ac:dyDescent="0.25"/>
    <row r="594" s="441" customFormat="1" ht="15" customHeight="1" x14ac:dyDescent="0.25"/>
    <row r="595" s="441" customFormat="1" ht="15" customHeight="1" x14ac:dyDescent="0.25"/>
    <row r="596" s="441" customFormat="1" ht="15" customHeight="1" x14ac:dyDescent="0.25"/>
    <row r="597" s="441" customFormat="1" ht="15" customHeight="1" x14ac:dyDescent="0.25"/>
    <row r="598" s="441" customFormat="1" ht="15" customHeight="1" x14ac:dyDescent="0.25"/>
    <row r="599" s="441" customFormat="1" ht="15" customHeight="1" x14ac:dyDescent="0.25"/>
    <row r="600" s="441" customFormat="1" ht="15" customHeight="1" x14ac:dyDescent="0.25"/>
    <row r="601" s="441" customFormat="1" ht="15" customHeight="1" x14ac:dyDescent="0.25"/>
    <row r="602" s="441" customFormat="1" ht="15" customHeight="1" x14ac:dyDescent="0.25"/>
    <row r="603" s="441" customFormat="1" ht="15" customHeight="1" x14ac:dyDescent="0.25"/>
    <row r="604" s="441" customFormat="1" ht="15" customHeight="1" x14ac:dyDescent="0.25"/>
    <row r="605" s="441" customFormat="1" ht="15" customHeight="1" x14ac:dyDescent="0.25"/>
    <row r="606" s="441" customFormat="1" ht="15" customHeight="1" x14ac:dyDescent="0.25"/>
    <row r="607" s="441" customFormat="1" ht="15" customHeight="1" x14ac:dyDescent="0.25"/>
    <row r="608" s="441" customFormat="1" ht="15" customHeight="1" x14ac:dyDescent="0.25"/>
    <row r="609" s="441" customFormat="1" ht="15" customHeight="1" x14ac:dyDescent="0.25"/>
    <row r="610" s="441" customFormat="1" ht="15" customHeight="1" x14ac:dyDescent="0.25"/>
    <row r="611" s="441" customFormat="1" ht="15" customHeight="1" x14ac:dyDescent="0.25"/>
    <row r="612" s="441" customFormat="1" ht="15" customHeight="1" x14ac:dyDescent="0.25"/>
    <row r="613" s="441" customFormat="1" ht="15" customHeight="1" x14ac:dyDescent="0.25"/>
    <row r="614" s="441" customFormat="1" ht="15" customHeight="1" x14ac:dyDescent="0.25"/>
    <row r="615" s="441" customFormat="1" ht="15" customHeight="1" x14ac:dyDescent="0.25"/>
    <row r="616" s="441" customFormat="1" ht="15" customHeight="1" x14ac:dyDescent="0.25"/>
    <row r="617" s="441" customFormat="1" ht="15" customHeight="1" x14ac:dyDescent="0.25"/>
    <row r="618" s="441" customFormat="1" ht="15" customHeight="1" x14ac:dyDescent="0.25"/>
    <row r="619" s="441" customFormat="1" ht="15" customHeight="1" x14ac:dyDescent="0.25"/>
    <row r="620" s="441" customFormat="1" ht="15" customHeight="1" x14ac:dyDescent="0.25"/>
    <row r="621" s="441" customFormat="1" ht="15" customHeight="1" x14ac:dyDescent="0.25"/>
    <row r="622" s="441" customFormat="1" ht="15" customHeight="1" x14ac:dyDescent="0.25"/>
    <row r="623" s="441" customFormat="1" ht="15" customHeight="1" x14ac:dyDescent="0.25"/>
    <row r="624" s="441" customFormat="1" ht="15" customHeight="1" x14ac:dyDescent="0.25"/>
    <row r="625" s="441" customFormat="1" ht="15" customHeight="1" x14ac:dyDescent="0.25"/>
    <row r="626" s="441" customFormat="1" ht="15" customHeight="1" x14ac:dyDescent="0.25"/>
    <row r="627" s="441" customFormat="1" ht="15" customHeight="1" x14ac:dyDescent="0.25"/>
    <row r="628" s="441" customFormat="1" ht="15" customHeight="1" x14ac:dyDescent="0.25"/>
    <row r="629" s="441" customFormat="1" ht="15" customHeight="1" x14ac:dyDescent="0.25"/>
    <row r="630" s="441" customFormat="1" ht="15" customHeight="1" x14ac:dyDescent="0.25"/>
    <row r="631" s="441" customFormat="1" ht="15" customHeight="1" x14ac:dyDescent="0.25"/>
    <row r="632" s="441" customFormat="1" ht="15" customHeight="1" x14ac:dyDescent="0.25"/>
    <row r="633" s="441" customFormat="1" ht="15" customHeight="1" x14ac:dyDescent="0.25"/>
    <row r="634" s="441" customFormat="1" ht="15" customHeight="1" x14ac:dyDescent="0.25"/>
    <row r="635" s="441" customFormat="1" ht="15" customHeight="1" x14ac:dyDescent="0.25"/>
    <row r="636" s="441" customFormat="1" ht="15" customHeight="1" x14ac:dyDescent="0.25"/>
    <row r="637" s="441" customFormat="1" ht="15" customHeight="1" x14ac:dyDescent="0.25"/>
    <row r="638" s="441" customFormat="1" ht="15" customHeight="1" x14ac:dyDescent="0.25"/>
    <row r="639" s="441" customFormat="1" ht="15" customHeight="1" x14ac:dyDescent="0.25"/>
    <row r="640" s="441" customFormat="1" ht="15" customHeight="1" x14ac:dyDescent="0.25"/>
    <row r="641" s="441" customFormat="1" ht="15" customHeight="1" x14ac:dyDescent="0.25"/>
    <row r="642" s="441" customFormat="1" ht="15" customHeight="1" x14ac:dyDescent="0.25"/>
    <row r="643" s="441" customFormat="1" ht="15" customHeight="1" x14ac:dyDescent="0.25"/>
    <row r="644" s="441" customFormat="1" ht="15" customHeight="1" x14ac:dyDescent="0.25"/>
    <row r="645" s="441" customFormat="1" ht="15" customHeight="1" x14ac:dyDescent="0.25"/>
    <row r="646" s="441" customFormat="1" ht="15" customHeight="1" x14ac:dyDescent="0.25"/>
    <row r="647" s="441" customFormat="1" ht="15" customHeight="1" x14ac:dyDescent="0.25"/>
    <row r="648" s="441" customFormat="1" ht="15" customHeight="1" x14ac:dyDescent="0.25"/>
    <row r="649" s="441" customFormat="1" ht="15" customHeight="1" x14ac:dyDescent="0.25"/>
    <row r="650" s="441" customFormat="1" ht="15" customHeight="1" x14ac:dyDescent="0.25"/>
    <row r="651" s="441" customFormat="1" ht="15" customHeight="1" x14ac:dyDescent="0.25"/>
    <row r="652" s="441" customFormat="1" ht="15" customHeight="1" x14ac:dyDescent="0.25"/>
    <row r="653" s="441" customFormat="1" ht="15" customHeight="1" x14ac:dyDescent="0.25"/>
    <row r="654" s="441" customFormat="1" ht="15" customHeight="1" x14ac:dyDescent="0.25"/>
    <row r="655" s="441" customFormat="1" ht="15" customHeight="1" x14ac:dyDescent="0.25"/>
    <row r="656" s="441" customFormat="1" ht="15" customHeight="1" x14ac:dyDescent="0.25"/>
    <row r="657" s="441" customFormat="1" ht="15" customHeight="1" x14ac:dyDescent="0.25"/>
    <row r="658" s="441" customFormat="1" ht="15" customHeight="1" x14ac:dyDescent="0.25"/>
    <row r="659" s="441" customFormat="1" ht="15" customHeight="1" x14ac:dyDescent="0.25"/>
    <row r="660" s="441" customFormat="1" ht="15" customHeight="1" x14ac:dyDescent="0.25"/>
    <row r="661" s="441" customFormat="1" ht="15" customHeight="1" x14ac:dyDescent="0.25"/>
    <row r="662" s="441" customFormat="1" ht="15" customHeight="1" x14ac:dyDescent="0.25"/>
    <row r="663" s="441" customFormat="1" ht="15" customHeight="1" x14ac:dyDescent="0.25"/>
    <row r="664" s="441" customFormat="1" ht="15" customHeight="1" x14ac:dyDescent="0.25"/>
    <row r="665" s="441" customFormat="1" ht="15" customHeight="1" x14ac:dyDescent="0.25"/>
    <row r="666" s="441" customFormat="1" ht="15" customHeight="1" x14ac:dyDescent="0.25"/>
    <row r="667" s="441" customFormat="1" ht="15" customHeight="1" x14ac:dyDescent="0.25"/>
    <row r="668" s="441" customFormat="1" ht="15" customHeight="1" x14ac:dyDescent="0.25"/>
    <row r="669" s="441" customFormat="1" ht="15" customHeight="1" x14ac:dyDescent="0.25"/>
    <row r="670" s="441" customFormat="1" ht="15" customHeight="1" x14ac:dyDescent="0.25"/>
    <row r="671" s="441" customFormat="1" ht="15" customHeight="1" x14ac:dyDescent="0.25"/>
    <row r="672" s="441" customFormat="1" ht="15" customHeight="1" x14ac:dyDescent="0.25"/>
    <row r="673" s="441" customFormat="1" ht="15" customHeight="1" x14ac:dyDescent="0.25"/>
    <row r="674" s="441" customFormat="1" ht="15" customHeight="1" x14ac:dyDescent="0.25"/>
    <row r="675" s="441" customFormat="1" ht="15" customHeight="1" x14ac:dyDescent="0.25"/>
    <row r="676" s="441" customFormat="1" ht="15" customHeight="1" x14ac:dyDescent="0.25"/>
    <row r="677" s="441" customFormat="1" ht="15" customHeight="1" x14ac:dyDescent="0.25"/>
    <row r="678" s="441" customFormat="1" ht="15" customHeight="1" x14ac:dyDescent="0.25"/>
    <row r="679" s="441" customFormat="1" ht="15" customHeight="1" x14ac:dyDescent="0.25"/>
    <row r="680" s="441" customFormat="1" ht="15" customHeight="1" x14ac:dyDescent="0.25"/>
    <row r="681" s="441" customFormat="1" ht="15" customHeight="1" x14ac:dyDescent="0.25"/>
    <row r="682" s="441" customFormat="1" ht="15" customHeight="1" x14ac:dyDescent="0.25"/>
    <row r="683" s="441" customFormat="1" ht="15" customHeight="1" x14ac:dyDescent="0.25"/>
    <row r="684" s="441" customFormat="1" ht="15" customHeight="1" x14ac:dyDescent="0.25"/>
    <row r="685" s="441" customFormat="1" ht="15" customHeight="1" x14ac:dyDescent="0.25"/>
    <row r="686" s="441" customFormat="1" ht="15" customHeight="1" x14ac:dyDescent="0.25"/>
    <row r="687" s="441" customFormat="1" ht="15" customHeight="1" x14ac:dyDescent="0.25"/>
    <row r="688" s="441" customFormat="1" ht="15" customHeight="1" x14ac:dyDescent="0.25"/>
    <row r="689" s="441" customFormat="1" ht="15" customHeight="1" x14ac:dyDescent="0.25"/>
    <row r="690" s="441" customFormat="1" ht="15" customHeight="1" x14ac:dyDescent="0.25"/>
    <row r="691" s="441" customFormat="1" ht="15" customHeight="1" x14ac:dyDescent="0.25"/>
    <row r="692" s="441" customFormat="1" ht="15" customHeight="1" x14ac:dyDescent="0.25"/>
    <row r="693" s="441" customFormat="1" ht="15" customHeight="1" x14ac:dyDescent="0.25"/>
    <row r="694" s="441" customFormat="1" ht="15" customHeight="1" x14ac:dyDescent="0.25"/>
    <row r="695" s="441" customFormat="1" ht="15" customHeight="1" x14ac:dyDescent="0.25"/>
    <row r="696" s="441" customFormat="1" ht="15" customHeight="1" x14ac:dyDescent="0.25"/>
    <row r="697" s="441" customFormat="1" ht="15" customHeight="1" x14ac:dyDescent="0.25"/>
    <row r="698" s="441" customFormat="1" ht="15" customHeight="1" x14ac:dyDescent="0.25"/>
    <row r="699" s="441" customFormat="1" ht="15" customHeight="1" x14ac:dyDescent="0.25"/>
    <row r="700" s="441" customFormat="1" ht="15" customHeight="1" x14ac:dyDescent="0.25"/>
    <row r="701" s="441" customFormat="1" ht="15" customHeight="1" x14ac:dyDescent="0.25"/>
    <row r="702" s="441" customFormat="1" ht="15" customHeight="1" x14ac:dyDescent="0.25"/>
    <row r="703" s="441" customFormat="1" ht="15" customHeight="1" x14ac:dyDescent="0.25"/>
    <row r="704" s="441" customFormat="1" ht="15" customHeight="1" x14ac:dyDescent="0.25"/>
    <row r="705" s="441" customFormat="1" ht="15" customHeight="1" x14ac:dyDescent="0.25"/>
    <row r="706" s="441" customFormat="1" ht="15" customHeight="1" x14ac:dyDescent="0.25"/>
    <row r="707" s="441" customFormat="1" ht="15" customHeight="1" x14ac:dyDescent="0.25"/>
    <row r="708" s="441" customFormat="1" ht="15" customHeight="1" x14ac:dyDescent="0.25"/>
    <row r="709" s="441" customFormat="1" ht="15" customHeight="1" x14ac:dyDescent="0.25"/>
    <row r="710" s="441" customFormat="1" ht="15" customHeight="1" x14ac:dyDescent="0.25"/>
    <row r="711" s="441" customFormat="1" ht="15" customHeight="1" x14ac:dyDescent="0.25"/>
    <row r="712" s="441" customFormat="1" ht="15" customHeight="1" x14ac:dyDescent="0.25"/>
    <row r="713" s="441" customFormat="1" ht="15" customHeight="1" x14ac:dyDescent="0.25"/>
    <row r="714" s="441" customFormat="1" ht="15" customHeight="1" x14ac:dyDescent="0.25"/>
    <row r="715" s="441" customFormat="1" ht="15" customHeight="1" x14ac:dyDescent="0.25"/>
    <row r="716" s="441" customFormat="1" ht="15" customHeight="1" x14ac:dyDescent="0.25"/>
    <row r="717" s="441" customFormat="1" ht="15" customHeight="1" x14ac:dyDescent="0.25"/>
    <row r="718" s="441" customFormat="1" ht="15" customHeight="1" x14ac:dyDescent="0.25"/>
    <row r="719" s="441" customFormat="1" ht="15" customHeight="1" x14ac:dyDescent="0.25"/>
    <row r="720" s="441" customFormat="1" ht="15" customHeight="1" x14ac:dyDescent="0.25"/>
    <row r="721" s="441" customFormat="1" ht="15" customHeight="1" x14ac:dyDescent="0.25"/>
    <row r="722" s="441" customFormat="1" ht="15" customHeight="1" x14ac:dyDescent="0.25"/>
    <row r="723" s="441" customFormat="1" ht="15" customHeight="1" x14ac:dyDescent="0.25"/>
    <row r="724" s="441" customFormat="1" ht="15" customHeight="1" x14ac:dyDescent="0.25"/>
    <row r="725" s="441" customFormat="1" ht="15" customHeight="1" x14ac:dyDescent="0.25"/>
    <row r="726" s="441" customFormat="1" ht="15" customHeight="1" x14ac:dyDescent="0.25"/>
    <row r="727" s="441" customFormat="1" ht="15" customHeight="1" x14ac:dyDescent="0.25"/>
    <row r="728" s="441" customFormat="1" ht="15" customHeight="1" x14ac:dyDescent="0.25"/>
    <row r="729" s="441" customFormat="1" ht="15" customHeight="1" x14ac:dyDescent="0.25"/>
    <row r="730" s="441" customFormat="1" ht="15" customHeight="1" x14ac:dyDescent="0.25"/>
    <row r="731" s="441" customFormat="1" ht="15" customHeight="1" x14ac:dyDescent="0.25"/>
    <row r="732" s="441" customFormat="1" ht="15" customHeight="1" x14ac:dyDescent="0.25"/>
    <row r="733" s="441" customFormat="1" ht="15" customHeight="1" x14ac:dyDescent="0.25"/>
    <row r="734" s="441" customFormat="1" ht="15" customHeight="1" x14ac:dyDescent="0.25"/>
    <row r="735" s="441" customFormat="1" ht="15" customHeight="1" x14ac:dyDescent="0.25"/>
    <row r="736" s="441" customFormat="1" ht="15" customHeight="1" x14ac:dyDescent="0.25"/>
    <row r="737" s="441" customFormat="1" ht="15" customHeight="1" x14ac:dyDescent="0.25"/>
    <row r="738" s="441" customFormat="1" ht="15" customHeight="1" x14ac:dyDescent="0.25"/>
    <row r="739" s="441" customFormat="1" ht="15" customHeight="1" x14ac:dyDescent="0.25"/>
    <row r="740" s="441" customFormat="1" ht="15" customHeight="1" x14ac:dyDescent="0.25"/>
    <row r="741" s="441" customFormat="1" ht="15" customHeight="1" x14ac:dyDescent="0.25"/>
    <row r="742" s="441" customFormat="1" ht="15" customHeight="1" x14ac:dyDescent="0.25"/>
    <row r="743" s="441" customFormat="1" ht="15" customHeight="1" x14ac:dyDescent="0.25"/>
    <row r="744" s="441" customFormat="1" ht="15" customHeight="1" x14ac:dyDescent="0.25"/>
    <row r="745" s="441" customFormat="1" ht="15" customHeight="1" x14ac:dyDescent="0.25"/>
    <row r="746" s="441" customFormat="1" ht="15" customHeight="1" x14ac:dyDescent="0.25"/>
    <row r="747" s="441" customFormat="1" ht="15" customHeight="1" x14ac:dyDescent="0.25"/>
    <row r="748" s="441" customFormat="1" ht="15" customHeight="1" x14ac:dyDescent="0.25"/>
    <row r="749" s="441" customFormat="1" ht="15" customHeight="1" x14ac:dyDescent="0.25"/>
    <row r="750" s="441" customFormat="1" ht="15" customHeight="1" x14ac:dyDescent="0.25"/>
    <row r="751" s="441" customFormat="1" ht="15" customHeight="1" x14ac:dyDescent="0.25"/>
    <row r="752" s="441" customFormat="1" ht="15" customHeight="1" x14ac:dyDescent="0.25"/>
    <row r="753" s="441" customFormat="1" ht="15" customHeight="1" x14ac:dyDescent="0.25"/>
    <row r="754" s="441" customFormat="1" ht="15" customHeight="1" x14ac:dyDescent="0.25"/>
    <row r="755" s="441" customFormat="1" ht="15" customHeight="1" x14ac:dyDescent="0.25"/>
    <row r="756" s="441" customFormat="1" ht="15" customHeight="1" x14ac:dyDescent="0.25"/>
    <row r="757" s="441" customFormat="1" ht="15" customHeight="1" x14ac:dyDescent="0.25"/>
    <row r="758" s="441" customFormat="1" ht="15" customHeight="1" x14ac:dyDescent="0.25"/>
    <row r="759" s="441" customFormat="1" ht="15" customHeight="1" x14ac:dyDescent="0.25"/>
    <row r="760" s="441" customFormat="1" ht="15" customHeight="1" x14ac:dyDescent="0.25"/>
    <row r="761" s="441" customFormat="1" ht="15" customHeight="1" x14ac:dyDescent="0.25"/>
    <row r="762" s="441" customFormat="1" ht="15" customHeight="1" x14ac:dyDescent="0.25"/>
    <row r="763" s="441" customFormat="1" ht="15" customHeight="1" x14ac:dyDescent="0.25"/>
    <row r="764" s="441" customFormat="1" ht="15" customHeight="1" x14ac:dyDescent="0.25"/>
    <row r="765" s="441" customFormat="1" ht="15" customHeight="1" x14ac:dyDescent="0.25"/>
    <row r="766" s="441" customFormat="1" ht="15" customHeight="1" x14ac:dyDescent="0.25"/>
    <row r="767" s="441" customFormat="1" ht="15" customHeight="1" x14ac:dyDescent="0.25"/>
    <row r="768" s="441" customFormat="1" ht="15" customHeight="1" x14ac:dyDescent="0.25"/>
    <row r="769" s="441" customFormat="1" ht="15" customHeight="1" x14ac:dyDescent="0.25"/>
    <row r="770" s="441" customFormat="1" ht="15" customHeight="1" x14ac:dyDescent="0.25"/>
    <row r="771" s="441" customFormat="1" ht="15" customHeight="1" x14ac:dyDescent="0.25"/>
    <row r="772" s="441" customFormat="1" ht="15" customHeight="1" x14ac:dyDescent="0.25"/>
    <row r="773" s="441" customFormat="1" ht="15" customHeight="1" x14ac:dyDescent="0.25"/>
    <row r="774" s="441" customFormat="1" ht="15" customHeight="1" x14ac:dyDescent="0.25"/>
    <row r="775" s="441" customFormat="1" ht="15" customHeight="1" x14ac:dyDescent="0.25"/>
    <row r="776" s="441" customFormat="1" ht="15" customHeight="1" x14ac:dyDescent="0.25"/>
    <row r="777" s="441" customFormat="1" ht="15" customHeight="1" x14ac:dyDescent="0.25"/>
    <row r="778" s="441" customFormat="1" ht="15" customHeight="1" x14ac:dyDescent="0.25"/>
    <row r="779" s="441" customFormat="1" ht="15" customHeight="1" x14ac:dyDescent="0.25"/>
    <row r="780" s="441" customFormat="1" ht="15" customHeight="1" x14ac:dyDescent="0.25"/>
    <row r="781" s="441" customFormat="1" ht="15" customHeight="1" x14ac:dyDescent="0.25"/>
    <row r="782" s="441" customFormat="1" ht="15" customHeight="1" x14ac:dyDescent="0.25"/>
    <row r="783" s="441" customFormat="1" ht="15" customHeight="1" x14ac:dyDescent="0.25"/>
    <row r="784" s="441" customFormat="1" ht="15" customHeight="1" x14ac:dyDescent="0.25"/>
    <row r="785" s="441" customFormat="1" ht="15" customHeight="1" x14ac:dyDescent="0.25"/>
    <row r="786" s="441" customFormat="1" ht="15" customHeight="1" x14ac:dyDescent="0.25"/>
    <row r="787" s="441" customFormat="1" ht="15" customHeight="1" x14ac:dyDescent="0.25"/>
    <row r="788" s="441" customFormat="1" ht="15" customHeight="1" x14ac:dyDescent="0.25"/>
    <row r="789" s="441" customFormat="1" ht="15" customHeight="1" x14ac:dyDescent="0.25"/>
    <row r="790" s="441" customFormat="1" ht="15" customHeight="1" x14ac:dyDescent="0.25"/>
    <row r="791" s="441" customFormat="1" ht="15" customHeight="1" x14ac:dyDescent="0.25"/>
    <row r="792" s="441" customFormat="1" ht="15" customHeight="1" x14ac:dyDescent="0.25"/>
    <row r="793" s="441" customFormat="1" ht="15" customHeight="1" x14ac:dyDescent="0.25"/>
    <row r="794" s="441" customFormat="1" ht="15" customHeight="1" x14ac:dyDescent="0.25"/>
    <row r="795" s="441" customFormat="1" ht="15" customHeight="1" x14ac:dyDescent="0.25"/>
    <row r="796" s="441" customFormat="1" ht="15" customHeight="1" x14ac:dyDescent="0.25"/>
    <row r="797" s="441" customFormat="1" ht="15" customHeight="1" x14ac:dyDescent="0.25"/>
    <row r="798" s="441" customFormat="1" ht="15" customHeight="1" x14ac:dyDescent="0.25"/>
    <row r="799" s="441" customFormat="1" ht="15" customHeight="1" x14ac:dyDescent="0.25"/>
    <row r="800" s="441" customFormat="1" ht="15" customHeight="1" x14ac:dyDescent="0.25"/>
    <row r="801" s="441" customFormat="1" ht="15" customHeight="1" x14ac:dyDescent="0.25"/>
    <row r="802" s="441" customFormat="1" ht="15" customHeight="1" x14ac:dyDescent="0.25"/>
    <row r="803" s="441" customFormat="1" ht="15" customHeight="1" x14ac:dyDescent="0.25"/>
    <row r="804" s="441" customFormat="1" ht="15" customHeight="1" x14ac:dyDescent="0.25"/>
    <row r="805" s="441" customFormat="1" ht="15" customHeight="1" x14ac:dyDescent="0.25"/>
    <row r="806" s="441" customFormat="1" ht="15" customHeight="1" x14ac:dyDescent="0.25"/>
    <row r="807" s="441" customFormat="1" ht="15" customHeight="1" x14ac:dyDescent="0.25"/>
    <row r="808" s="441" customFormat="1" ht="15" customHeight="1" x14ac:dyDescent="0.25"/>
    <row r="809" s="441" customFormat="1" ht="15" customHeight="1" x14ac:dyDescent="0.25"/>
    <row r="810" s="441" customFormat="1" ht="15" customHeight="1" x14ac:dyDescent="0.25"/>
    <row r="811" s="441" customFormat="1" ht="15" customHeight="1" x14ac:dyDescent="0.25"/>
    <row r="812" s="441" customFormat="1" ht="15" customHeight="1" x14ac:dyDescent="0.25"/>
    <row r="813" s="441" customFormat="1" ht="15" customHeight="1" x14ac:dyDescent="0.25"/>
    <row r="814" s="441" customFormat="1" ht="15" customHeight="1" x14ac:dyDescent="0.25"/>
    <row r="815" s="441" customFormat="1" ht="15" customHeight="1" x14ac:dyDescent="0.25"/>
    <row r="816" s="441" customFormat="1" ht="15" customHeight="1" x14ac:dyDescent="0.25"/>
    <row r="817" s="441" customFormat="1" ht="15" customHeight="1" x14ac:dyDescent="0.25"/>
    <row r="818" s="441" customFormat="1" ht="15" customHeight="1" x14ac:dyDescent="0.25"/>
    <row r="819" s="441" customFormat="1" ht="15" customHeight="1" x14ac:dyDescent="0.25"/>
    <row r="820" s="441" customFormat="1" ht="15" customHeight="1" x14ac:dyDescent="0.25"/>
    <row r="821" s="441" customFormat="1" ht="15" customHeight="1" x14ac:dyDescent="0.25"/>
    <row r="822" s="441" customFormat="1" ht="15" customHeight="1" x14ac:dyDescent="0.25"/>
    <row r="823" s="441" customFormat="1" ht="15" customHeight="1" x14ac:dyDescent="0.25"/>
    <row r="824" s="441" customFormat="1" ht="15" customHeight="1" x14ac:dyDescent="0.25"/>
    <row r="825" s="441" customFormat="1" ht="15" customHeight="1" x14ac:dyDescent="0.25"/>
    <row r="826" s="441" customFormat="1" ht="15" customHeight="1" x14ac:dyDescent="0.25"/>
    <row r="827" s="441" customFormat="1" ht="15" customHeight="1" x14ac:dyDescent="0.25"/>
    <row r="828" s="441" customFormat="1" ht="15" customHeight="1" x14ac:dyDescent="0.25"/>
    <row r="829" s="441" customFormat="1" ht="15" customHeight="1" x14ac:dyDescent="0.25"/>
    <row r="830" s="441" customFormat="1" ht="15" customHeight="1" x14ac:dyDescent="0.25"/>
    <row r="831" s="441" customFormat="1" ht="15" customHeight="1" x14ac:dyDescent="0.25"/>
    <row r="832" s="441" customFormat="1" ht="15" customHeight="1" x14ac:dyDescent="0.25"/>
    <row r="833" s="441" customFormat="1" ht="15" customHeight="1" x14ac:dyDescent="0.25"/>
    <row r="834" s="441" customFormat="1" ht="15" customHeight="1" x14ac:dyDescent="0.25"/>
    <row r="835" s="441" customFormat="1" ht="15" customHeight="1" x14ac:dyDescent="0.25"/>
    <row r="836" s="441" customFormat="1" ht="15" customHeight="1" x14ac:dyDescent="0.25"/>
    <row r="837" s="441" customFormat="1" ht="15" customHeight="1" x14ac:dyDescent="0.25"/>
    <row r="838" s="441" customFormat="1" ht="15" customHeight="1" x14ac:dyDescent="0.25"/>
    <row r="839" s="441" customFormat="1" ht="15" customHeight="1" x14ac:dyDescent="0.25"/>
    <row r="840" s="441" customFormat="1" ht="15" customHeight="1" x14ac:dyDescent="0.25"/>
    <row r="841" s="441" customFormat="1" ht="15" customHeight="1" x14ac:dyDescent="0.25"/>
    <row r="842" s="441" customFormat="1" ht="15" customHeight="1" x14ac:dyDescent="0.25"/>
    <row r="843" s="441" customFormat="1" ht="15" customHeight="1" x14ac:dyDescent="0.25"/>
    <row r="844" s="441" customFormat="1" ht="15" customHeight="1" x14ac:dyDescent="0.25"/>
    <row r="845" s="441" customFormat="1" ht="15" customHeight="1" x14ac:dyDescent="0.25"/>
    <row r="846" s="441" customFormat="1" ht="15" customHeight="1" x14ac:dyDescent="0.25"/>
    <row r="847" s="441" customFormat="1" ht="15" customHeight="1" x14ac:dyDescent="0.25"/>
    <row r="848" s="441" customFormat="1" ht="15" customHeight="1" x14ac:dyDescent="0.25"/>
    <row r="849" s="441" customFormat="1" ht="15" customHeight="1" x14ac:dyDescent="0.25"/>
    <row r="850" s="441" customFormat="1" ht="15" customHeight="1" x14ac:dyDescent="0.25"/>
    <row r="851" s="441" customFormat="1" ht="15" customHeight="1" x14ac:dyDescent="0.25"/>
    <row r="852" s="441" customFormat="1" ht="15" customHeight="1" x14ac:dyDescent="0.25"/>
    <row r="853" s="441" customFormat="1" ht="15" customHeight="1" x14ac:dyDescent="0.25"/>
    <row r="854" s="441" customFormat="1" ht="15" customHeight="1" x14ac:dyDescent="0.25"/>
    <row r="855" s="441" customFormat="1" ht="15" customHeight="1" x14ac:dyDescent="0.25"/>
    <row r="856" s="441" customFormat="1" ht="15" customHeight="1" x14ac:dyDescent="0.25"/>
    <row r="857" s="441" customFormat="1" ht="15" customHeight="1" x14ac:dyDescent="0.25"/>
    <row r="858" s="441" customFormat="1" ht="15" customHeight="1" x14ac:dyDescent="0.25"/>
    <row r="859" s="441" customFormat="1" ht="15" customHeight="1" x14ac:dyDescent="0.25"/>
    <row r="860" s="441" customFormat="1" ht="15" customHeight="1" x14ac:dyDescent="0.25"/>
    <row r="861" s="441" customFormat="1" ht="15" customHeight="1" x14ac:dyDescent="0.25"/>
    <row r="862" s="441" customFormat="1" ht="15" customHeight="1" x14ac:dyDescent="0.25"/>
    <row r="863" s="441" customFormat="1" ht="15" customHeight="1" x14ac:dyDescent="0.25"/>
    <row r="864" s="441" customFormat="1" ht="15" customHeight="1" x14ac:dyDescent="0.25"/>
    <row r="865" s="441" customFormat="1" ht="15" customHeight="1" x14ac:dyDescent="0.25"/>
    <row r="866" s="441" customFormat="1" ht="15" customHeight="1" x14ac:dyDescent="0.25"/>
    <row r="867" s="441" customFormat="1" ht="15" customHeight="1" x14ac:dyDescent="0.25"/>
    <row r="868" s="441" customFormat="1" ht="15" customHeight="1" x14ac:dyDescent="0.25"/>
    <row r="869" s="441" customFormat="1" ht="15" customHeight="1" x14ac:dyDescent="0.25"/>
    <row r="870" s="441" customFormat="1" ht="15" customHeight="1" x14ac:dyDescent="0.25"/>
    <row r="871" s="441" customFormat="1" ht="15" customHeight="1" x14ac:dyDescent="0.25"/>
    <row r="872" s="441" customFormat="1" ht="15" customHeight="1" x14ac:dyDescent="0.25"/>
    <row r="873" s="441" customFormat="1" ht="15" customHeight="1" x14ac:dyDescent="0.25"/>
    <row r="874" s="441" customFormat="1" ht="15" customHeight="1" x14ac:dyDescent="0.25"/>
    <row r="875" s="441" customFormat="1" ht="15" customHeight="1" x14ac:dyDescent="0.25"/>
    <row r="876" s="441" customFormat="1" ht="15" customHeight="1" x14ac:dyDescent="0.25"/>
    <row r="877" s="441" customFormat="1" ht="15" customHeight="1" x14ac:dyDescent="0.25"/>
    <row r="878" s="441" customFormat="1" ht="15" customHeight="1" x14ac:dyDescent="0.25"/>
    <row r="879" s="441" customFormat="1" ht="15" customHeight="1" x14ac:dyDescent="0.25"/>
    <row r="880" s="441" customFormat="1" ht="15" customHeight="1" x14ac:dyDescent="0.25"/>
    <row r="881" s="441" customFormat="1" ht="15" customHeight="1" x14ac:dyDescent="0.25"/>
    <row r="882" s="441" customFormat="1" ht="15" customHeight="1" x14ac:dyDescent="0.25"/>
    <row r="883" s="441" customFormat="1" ht="15" customHeight="1" x14ac:dyDescent="0.25"/>
    <row r="884" s="441" customFormat="1" ht="15" customHeight="1" x14ac:dyDescent="0.25"/>
    <row r="885" s="441" customFormat="1" ht="15" customHeight="1" x14ac:dyDescent="0.25"/>
    <row r="886" s="441" customFormat="1" ht="15" customHeight="1" x14ac:dyDescent="0.25"/>
    <row r="887" s="441" customFormat="1" ht="15" customHeight="1" x14ac:dyDescent="0.25"/>
    <row r="888" s="441" customFormat="1" ht="15" customHeight="1" x14ac:dyDescent="0.25"/>
    <row r="889" s="441" customFormat="1" ht="15" customHeight="1" x14ac:dyDescent="0.25"/>
    <row r="890" s="441" customFormat="1" ht="15" customHeight="1" x14ac:dyDescent="0.25"/>
    <row r="891" s="441" customFormat="1" ht="15" customHeight="1" x14ac:dyDescent="0.25"/>
    <row r="892" s="441" customFormat="1" ht="15" customHeight="1" x14ac:dyDescent="0.25"/>
    <row r="893" s="441" customFormat="1" ht="15" customHeight="1" x14ac:dyDescent="0.25"/>
    <row r="894" s="441" customFormat="1" ht="15" customHeight="1" x14ac:dyDescent="0.25"/>
    <row r="895" s="441" customFormat="1" ht="15" customHeight="1" x14ac:dyDescent="0.25"/>
    <row r="896" s="441" customFormat="1" ht="15" customHeight="1" x14ac:dyDescent="0.25"/>
    <row r="897" s="441" customFormat="1" ht="15" customHeight="1" x14ac:dyDescent="0.25"/>
    <row r="898" s="441" customFormat="1" ht="15" customHeight="1" x14ac:dyDescent="0.25"/>
    <row r="899" s="441" customFormat="1" ht="15" customHeight="1" x14ac:dyDescent="0.25"/>
    <row r="900" s="441" customFormat="1" ht="15" customHeight="1" x14ac:dyDescent="0.25"/>
    <row r="901" s="441" customFormat="1" ht="15" customHeight="1" x14ac:dyDescent="0.25"/>
    <row r="902" s="441" customFormat="1" ht="15" customHeight="1" x14ac:dyDescent="0.25"/>
    <row r="903" s="441" customFormat="1" ht="15" customHeight="1" x14ac:dyDescent="0.25"/>
    <row r="904" s="441" customFormat="1" ht="15" customHeight="1" x14ac:dyDescent="0.25"/>
    <row r="905" s="441" customFormat="1" ht="15" customHeight="1" x14ac:dyDescent="0.25"/>
    <row r="906" s="441" customFormat="1" ht="15" customHeight="1" x14ac:dyDescent="0.25"/>
    <row r="907" s="441" customFormat="1" ht="15" customHeight="1" x14ac:dyDescent="0.25"/>
    <row r="908" s="441" customFormat="1" ht="15" customHeight="1" x14ac:dyDescent="0.25"/>
    <row r="909" s="441" customFormat="1" ht="15" customHeight="1" x14ac:dyDescent="0.25"/>
    <row r="910" s="441" customFormat="1" ht="15" customHeight="1" x14ac:dyDescent="0.25"/>
    <row r="911" s="441" customFormat="1" ht="15" customHeight="1" x14ac:dyDescent="0.25"/>
    <row r="912" s="441" customFormat="1" ht="15" customHeight="1" x14ac:dyDescent="0.25"/>
    <row r="913" s="441" customFormat="1" ht="15" customHeight="1" x14ac:dyDescent="0.25"/>
    <row r="914" s="441" customFormat="1" ht="15" customHeight="1" x14ac:dyDescent="0.25"/>
    <row r="915" s="441" customFormat="1" ht="15" customHeight="1" x14ac:dyDescent="0.25"/>
    <row r="916" s="441" customFormat="1" ht="15" customHeight="1" x14ac:dyDescent="0.25"/>
    <row r="917" s="441" customFormat="1" ht="15" customHeight="1" x14ac:dyDescent="0.25"/>
    <row r="918" s="441" customFormat="1" ht="15" customHeight="1" x14ac:dyDescent="0.25"/>
    <row r="919" s="441" customFormat="1" ht="15" customHeight="1" x14ac:dyDescent="0.25"/>
    <row r="920" s="441" customFormat="1" ht="15" customHeight="1" x14ac:dyDescent="0.25"/>
    <row r="921" s="441" customFormat="1" ht="15" customHeight="1" x14ac:dyDescent="0.25"/>
    <row r="922" s="441" customFormat="1" ht="15" customHeight="1" x14ac:dyDescent="0.25"/>
    <row r="923" s="441" customFormat="1" ht="15" customHeight="1" x14ac:dyDescent="0.25"/>
    <row r="924" s="441" customFormat="1" ht="15" customHeight="1" x14ac:dyDescent="0.25"/>
    <row r="925" s="441" customFormat="1" ht="15" customHeight="1" x14ac:dyDescent="0.25"/>
    <row r="926" s="441" customFormat="1" ht="15" customHeight="1" x14ac:dyDescent="0.25"/>
    <row r="927" s="441" customFormat="1" ht="15" customHeight="1" x14ac:dyDescent="0.25"/>
    <row r="928" s="441" customFormat="1" ht="15" customHeight="1" x14ac:dyDescent="0.25"/>
    <row r="929" s="441" customFormat="1" ht="15" customHeight="1" x14ac:dyDescent="0.25"/>
    <row r="930" s="441" customFormat="1" ht="15" customHeight="1" x14ac:dyDescent="0.25"/>
    <row r="931" s="441" customFormat="1" ht="15" customHeight="1" x14ac:dyDescent="0.25"/>
    <row r="932" s="441" customFormat="1" ht="15" customHeight="1" x14ac:dyDescent="0.25"/>
    <row r="933" s="441" customFormat="1" ht="15" customHeight="1" x14ac:dyDescent="0.25"/>
    <row r="934" s="441" customFormat="1" ht="15" customHeight="1" x14ac:dyDescent="0.25"/>
    <row r="935" s="441" customFormat="1" ht="15" customHeight="1" x14ac:dyDescent="0.25"/>
    <row r="936" s="441" customFormat="1" ht="15" customHeight="1" x14ac:dyDescent="0.25"/>
    <row r="937" s="441" customFormat="1" ht="15" customHeight="1" x14ac:dyDescent="0.25"/>
    <row r="938" s="441" customFormat="1" ht="15" customHeight="1" x14ac:dyDescent="0.25"/>
    <row r="939" s="441" customFormat="1" ht="15" customHeight="1" x14ac:dyDescent="0.25"/>
    <row r="940" s="441" customFormat="1" ht="15" customHeight="1" x14ac:dyDescent="0.25"/>
    <row r="941" s="441" customFormat="1" ht="15" customHeight="1" x14ac:dyDescent="0.25"/>
    <row r="942" s="441" customFormat="1" ht="15" customHeight="1" x14ac:dyDescent="0.25"/>
    <row r="943" s="441" customFormat="1" ht="15" customHeight="1" x14ac:dyDescent="0.25"/>
    <row r="944" s="441" customFormat="1" ht="15" customHeight="1" x14ac:dyDescent="0.25"/>
    <row r="945" s="441" customFormat="1" ht="15" customHeight="1" x14ac:dyDescent="0.25"/>
    <row r="946" s="441" customFormat="1" ht="15" customHeight="1" x14ac:dyDescent="0.25"/>
    <row r="947" s="441" customFormat="1" ht="15" customHeight="1" x14ac:dyDescent="0.25"/>
    <row r="948" s="441" customFormat="1" ht="15" customHeight="1" x14ac:dyDescent="0.25"/>
    <row r="949" s="441" customFormat="1" ht="15" customHeight="1" x14ac:dyDescent="0.25"/>
    <row r="950" s="441" customFormat="1" ht="15" customHeight="1" x14ac:dyDescent="0.25"/>
    <row r="951" s="441" customFormat="1" ht="15" customHeight="1" x14ac:dyDescent="0.25"/>
    <row r="952" s="441" customFormat="1" ht="15" customHeight="1" x14ac:dyDescent="0.25"/>
    <row r="953" s="441" customFormat="1" ht="15" customHeight="1" x14ac:dyDescent="0.25"/>
    <row r="954" s="441" customFormat="1" ht="15" customHeight="1" x14ac:dyDescent="0.25"/>
    <row r="955" s="441" customFormat="1" ht="15" customHeight="1" x14ac:dyDescent="0.25"/>
    <row r="956" s="441" customFormat="1" ht="15" customHeight="1" x14ac:dyDescent="0.25"/>
    <row r="957" s="441" customFormat="1" ht="15" customHeight="1" x14ac:dyDescent="0.25"/>
    <row r="958" s="441" customFormat="1" ht="15" customHeight="1" x14ac:dyDescent="0.25"/>
    <row r="959" s="441" customFormat="1" ht="15" customHeight="1" x14ac:dyDescent="0.25"/>
    <row r="960" s="441" customFormat="1" ht="15" customHeight="1" x14ac:dyDescent="0.25"/>
    <row r="961" s="441" customFormat="1" ht="15" customHeight="1" x14ac:dyDescent="0.25"/>
    <row r="962" s="441" customFormat="1" ht="15" customHeight="1" x14ac:dyDescent="0.25"/>
    <row r="963" s="441" customFormat="1" ht="15" customHeight="1" x14ac:dyDescent="0.25"/>
    <row r="964" s="441" customFormat="1" ht="15" customHeight="1" x14ac:dyDescent="0.25"/>
    <row r="965" s="441" customFormat="1" ht="15" customHeight="1" x14ac:dyDescent="0.25"/>
    <row r="966" s="441" customFormat="1" ht="15" customHeight="1" x14ac:dyDescent="0.25"/>
    <row r="967" s="441" customFormat="1" ht="15" customHeight="1" x14ac:dyDescent="0.25"/>
    <row r="968" s="441" customFormat="1" ht="15" customHeight="1" x14ac:dyDescent="0.25"/>
    <row r="969" s="441" customFormat="1" ht="15" customHeight="1" x14ac:dyDescent="0.25"/>
    <row r="970" s="441" customFormat="1" ht="15" customHeight="1" x14ac:dyDescent="0.25"/>
    <row r="971" s="441" customFormat="1" ht="15" customHeight="1" x14ac:dyDescent="0.25"/>
    <row r="972" s="441" customFormat="1" ht="15" customHeight="1" x14ac:dyDescent="0.25"/>
    <row r="973" s="441" customFormat="1" ht="15" customHeight="1" x14ac:dyDescent="0.25"/>
    <row r="974" s="441" customFormat="1" ht="15" customHeight="1" x14ac:dyDescent="0.25"/>
    <row r="975" s="441" customFormat="1" ht="15" customHeight="1" x14ac:dyDescent="0.25"/>
    <row r="976" s="441" customFormat="1" ht="15" customHeight="1" x14ac:dyDescent="0.25"/>
    <row r="977" s="441" customFormat="1" ht="15" customHeight="1" x14ac:dyDescent="0.25"/>
    <row r="978" s="441" customFormat="1" ht="15" customHeight="1" x14ac:dyDescent="0.25"/>
    <row r="979" s="441" customFormat="1" ht="15" customHeight="1" x14ac:dyDescent="0.25"/>
    <row r="980" s="441" customFormat="1" ht="15" customHeight="1" x14ac:dyDescent="0.25"/>
    <row r="981" s="441" customFormat="1" ht="15" customHeight="1" x14ac:dyDescent="0.25"/>
    <row r="982" s="441" customFormat="1" ht="15" customHeight="1" x14ac:dyDescent="0.25"/>
    <row r="983" s="441" customFormat="1" ht="15" customHeight="1" x14ac:dyDescent="0.25"/>
    <row r="984" s="441" customFormat="1" ht="15" customHeight="1" x14ac:dyDescent="0.25"/>
    <row r="985" s="441" customFormat="1" ht="15" customHeight="1" x14ac:dyDescent="0.25"/>
    <row r="986" s="441" customFormat="1" ht="15" customHeight="1" x14ac:dyDescent="0.25"/>
    <row r="987" s="441" customFormat="1" ht="15" customHeight="1" x14ac:dyDescent="0.25"/>
    <row r="988" s="441" customFormat="1" ht="15" customHeight="1" x14ac:dyDescent="0.25"/>
    <row r="989" s="441" customFormat="1" ht="15" customHeight="1" x14ac:dyDescent="0.25"/>
    <row r="990" s="441" customFormat="1" ht="15" customHeight="1" x14ac:dyDescent="0.25"/>
    <row r="991" s="441" customFormat="1" ht="15" customHeight="1" x14ac:dyDescent="0.25"/>
    <row r="992" s="441" customFormat="1" ht="15" customHeight="1" x14ac:dyDescent="0.25"/>
    <row r="993" s="441" customFormat="1" ht="15" customHeight="1" x14ac:dyDescent="0.25"/>
    <row r="994" s="441" customFormat="1" ht="15" customHeight="1" x14ac:dyDescent="0.25"/>
    <row r="995" s="441" customFormat="1" ht="15" customHeight="1" x14ac:dyDescent="0.25"/>
    <row r="996" s="441" customFormat="1" ht="15" customHeight="1" x14ac:dyDescent="0.25"/>
    <row r="997" s="441" customFormat="1" ht="15" customHeight="1" x14ac:dyDescent="0.25"/>
    <row r="998" s="441" customFormat="1" ht="15" customHeight="1" x14ac:dyDescent="0.25"/>
    <row r="999" s="441" customFormat="1" ht="15" customHeight="1" x14ac:dyDescent="0.25"/>
    <row r="1000" s="441" customFormat="1" ht="15" customHeight="1" x14ac:dyDescent="0.25"/>
    <row r="1001" s="441" customFormat="1" ht="15" customHeight="1" x14ac:dyDescent="0.25"/>
    <row r="1002" s="441" customFormat="1" ht="15" customHeight="1" x14ac:dyDescent="0.25"/>
    <row r="1003" s="441" customFormat="1" ht="15" customHeight="1" x14ac:dyDescent="0.25"/>
    <row r="1004" s="441" customFormat="1" ht="15" customHeight="1" x14ac:dyDescent="0.25"/>
    <row r="1005" s="441" customFormat="1" ht="15" customHeight="1" x14ac:dyDescent="0.25"/>
    <row r="1006" s="441" customFormat="1" ht="15" customHeight="1" x14ac:dyDescent="0.25"/>
    <row r="1007" s="441" customFormat="1" ht="15" customHeight="1" x14ac:dyDescent="0.25"/>
    <row r="1008" s="441" customFormat="1" ht="15" customHeight="1" x14ac:dyDescent="0.25"/>
    <row r="1009" s="441" customFormat="1" ht="15" customHeight="1" x14ac:dyDescent="0.25"/>
    <row r="1010" s="441" customFormat="1" ht="15" customHeight="1" x14ac:dyDescent="0.25"/>
    <row r="1011" s="441" customFormat="1" ht="15" customHeight="1" x14ac:dyDescent="0.25"/>
    <row r="1012" s="441" customFormat="1" ht="15" customHeight="1" x14ac:dyDescent="0.25"/>
    <row r="1013" s="441" customFormat="1" ht="15" customHeight="1" x14ac:dyDescent="0.25"/>
    <row r="1014" s="441" customFormat="1" ht="15" customHeight="1" x14ac:dyDescent="0.25"/>
    <row r="1015" s="441" customFormat="1" ht="15" customHeight="1" x14ac:dyDescent="0.25"/>
    <row r="1016" s="441" customFormat="1" ht="15" customHeight="1" x14ac:dyDescent="0.25"/>
    <row r="1017" s="441" customFormat="1" ht="15" customHeight="1" x14ac:dyDescent="0.25"/>
    <row r="1018" s="441" customFormat="1" ht="15" customHeight="1" x14ac:dyDescent="0.25"/>
    <row r="1019" s="441" customFormat="1" ht="15" customHeight="1" x14ac:dyDescent="0.25"/>
    <row r="1020" s="441" customFormat="1" ht="15" customHeight="1" x14ac:dyDescent="0.25"/>
    <row r="1021" s="441" customFormat="1" ht="15" customHeight="1" x14ac:dyDescent="0.25"/>
    <row r="1022" s="441" customFormat="1" ht="15" customHeight="1" x14ac:dyDescent="0.25"/>
    <row r="1023" s="441" customFormat="1" ht="15" customHeight="1" x14ac:dyDescent="0.25"/>
    <row r="1024" s="441" customFormat="1" ht="15" customHeight="1" x14ac:dyDescent="0.25"/>
    <row r="1025" s="441" customFormat="1" ht="15" customHeight="1" x14ac:dyDescent="0.25"/>
    <row r="1026" s="441" customFormat="1" ht="15" customHeight="1" x14ac:dyDescent="0.25"/>
    <row r="1027" s="441" customFormat="1" ht="15" customHeight="1" x14ac:dyDescent="0.25"/>
    <row r="1028" s="441" customFormat="1" ht="15" customHeight="1" x14ac:dyDescent="0.25"/>
    <row r="1029" s="441" customFormat="1" ht="15" customHeight="1" x14ac:dyDescent="0.25"/>
    <row r="1030" s="441" customFormat="1" ht="15" customHeight="1" x14ac:dyDescent="0.25"/>
    <row r="1031" s="441" customFormat="1" ht="15" customHeight="1" x14ac:dyDescent="0.25"/>
    <row r="1032" s="441" customFormat="1" ht="15" customHeight="1" x14ac:dyDescent="0.25"/>
    <row r="1033" s="441" customFormat="1" ht="15" customHeight="1" x14ac:dyDescent="0.25"/>
    <row r="1034" s="441" customFormat="1" ht="15" customHeight="1" x14ac:dyDescent="0.25"/>
    <row r="1035" s="441" customFormat="1" ht="15" customHeight="1" x14ac:dyDescent="0.25"/>
    <row r="1036" s="441" customFormat="1" ht="15" customHeight="1" x14ac:dyDescent="0.25"/>
    <row r="1037" s="441" customFormat="1" ht="15" customHeight="1" x14ac:dyDescent="0.25"/>
    <row r="1038" s="441" customFormat="1" ht="15" customHeight="1" x14ac:dyDescent="0.25"/>
    <row r="1039" s="441" customFormat="1" ht="15" customHeight="1" x14ac:dyDescent="0.25"/>
    <row r="1040" s="441" customFormat="1" ht="15" customHeight="1" x14ac:dyDescent="0.25"/>
    <row r="1041" s="441" customFormat="1" ht="15" customHeight="1" x14ac:dyDescent="0.25"/>
    <row r="1042" s="441" customFormat="1" ht="15" customHeight="1" x14ac:dyDescent="0.25"/>
    <row r="1043" s="441" customFormat="1" ht="15" customHeight="1" x14ac:dyDescent="0.25"/>
    <row r="1044" s="441" customFormat="1" ht="15" customHeight="1" x14ac:dyDescent="0.25"/>
    <row r="1045" s="441" customFormat="1" ht="15" customHeight="1" x14ac:dyDescent="0.25"/>
    <row r="1046" s="441" customFormat="1" ht="15" customHeight="1" x14ac:dyDescent="0.25"/>
    <row r="1047" s="441" customFormat="1" ht="15" customHeight="1" x14ac:dyDescent="0.25"/>
    <row r="1048" s="441" customFormat="1" ht="15" customHeight="1" x14ac:dyDescent="0.25"/>
    <row r="1049" s="441" customFormat="1" ht="15" customHeight="1" x14ac:dyDescent="0.25"/>
    <row r="1050" s="441" customFormat="1" ht="15" customHeight="1" x14ac:dyDescent="0.25"/>
    <row r="1051" s="441" customFormat="1" ht="15" customHeight="1" x14ac:dyDescent="0.25"/>
    <row r="1052" s="441" customFormat="1" ht="15" customHeight="1" x14ac:dyDescent="0.25"/>
    <row r="1053" s="441" customFormat="1" ht="15" customHeight="1" x14ac:dyDescent="0.25"/>
    <row r="1054" s="441" customFormat="1" ht="15" customHeight="1" x14ac:dyDescent="0.25"/>
    <row r="1055" s="441" customFormat="1" ht="15" customHeight="1" x14ac:dyDescent="0.25"/>
    <row r="1056" s="441" customFormat="1" ht="15" customHeight="1" x14ac:dyDescent="0.25"/>
    <row r="1057" s="441" customFormat="1" ht="15" customHeight="1" x14ac:dyDescent="0.25"/>
    <row r="1058" s="441" customFormat="1" ht="15" customHeight="1" x14ac:dyDescent="0.25"/>
    <row r="1059" s="441" customFormat="1" ht="15" customHeight="1" x14ac:dyDescent="0.25"/>
    <row r="1060" s="441" customFormat="1" ht="15" customHeight="1" x14ac:dyDescent="0.25"/>
    <row r="1061" s="441" customFormat="1" ht="15" customHeight="1" x14ac:dyDescent="0.25"/>
    <row r="1062" s="441" customFormat="1" ht="15" customHeight="1" x14ac:dyDescent="0.25"/>
    <row r="1063" s="441" customFormat="1" ht="15" customHeight="1" x14ac:dyDescent="0.25"/>
    <row r="1064" s="441" customFormat="1" ht="15" customHeight="1" x14ac:dyDescent="0.25"/>
    <row r="1065" s="441" customFormat="1" ht="15" customHeight="1" x14ac:dyDescent="0.25"/>
    <row r="1066" s="441" customFormat="1" ht="15" customHeight="1" x14ac:dyDescent="0.25"/>
    <row r="1067" s="441" customFormat="1" ht="15" customHeight="1" x14ac:dyDescent="0.25"/>
    <row r="1068" s="441" customFormat="1" ht="15" customHeight="1" x14ac:dyDescent="0.25"/>
    <row r="1069" s="441" customFormat="1" ht="15" customHeight="1" x14ac:dyDescent="0.25"/>
    <row r="1070" s="441" customFormat="1" ht="15" customHeight="1" x14ac:dyDescent="0.25"/>
    <row r="1071" s="441" customFormat="1" ht="15" customHeight="1" x14ac:dyDescent="0.25"/>
    <row r="1072" s="441" customFormat="1" ht="15" customHeight="1" x14ac:dyDescent="0.25"/>
    <row r="1073" s="441" customFormat="1" ht="15" customHeight="1" x14ac:dyDescent="0.25"/>
    <row r="1074" s="441" customFormat="1" ht="15" customHeight="1" x14ac:dyDescent="0.25"/>
    <row r="1075" s="441" customFormat="1" ht="15" customHeight="1" x14ac:dyDescent="0.25"/>
    <row r="1076" s="441" customFormat="1" ht="15" customHeight="1" x14ac:dyDescent="0.25"/>
    <row r="1077" s="441" customFormat="1" ht="15" customHeight="1" x14ac:dyDescent="0.25"/>
    <row r="1078" s="441" customFormat="1" ht="15" customHeight="1" x14ac:dyDescent="0.25"/>
    <row r="1079" s="441" customFormat="1" ht="15" customHeight="1" x14ac:dyDescent="0.25"/>
    <row r="1080" s="441" customFormat="1" ht="15" customHeight="1" x14ac:dyDescent="0.25"/>
    <row r="1081" s="441" customFormat="1" ht="15" customHeight="1" x14ac:dyDescent="0.25"/>
    <row r="1082" s="441" customFormat="1" ht="15" customHeight="1" x14ac:dyDescent="0.25"/>
    <row r="1083" s="441" customFormat="1" ht="15" customHeight="1" x14ac:dyDescent="0.25"/>
    <row r="1084" s="441" customFormat="1" ht="15" customHeight="1" x14ac:dyDescent="0.25"/>
    <row r="1085" s="441" customFormat="1" ht="15" customHeight="1" x14ac:dyDescent="0.25"/>
    <row r="1086" s="441" customFormat="1" ht="15" customHeight="1" x14ac:dyDescent="0.25"/>
    <row r="1087" s="441" customFormat="1" ht="15" customHeight="1" x14ac:dyDescent="0.25"/>
    <row r="1088" s="441" customFormat="1" ht="15" customHeight="1" x14ac:dyDescent="0.25"/>
    <row r="1089" s="441" customFormat="1" ht="15" customHeight="1" x14ac:dyDescent="0.25"/>
    <row r="1090" s="441" customFormat="1" ht="15" customHeight="1" x14ac:dyDescent="0.25"/>
    <row r="1091" s="441" customFormat="1" ht="15" customHeight="1" x14ac:dyDescent="0.25"/>
    <row r="1092" s="441" customFormat="1" ht="15" customHeight="1" x14ac:dyDescent="0.25"/>
    <row r="1093" s="441" customFormat="1" ht="15" customHeight="1" x14ac:dyDescent="0.25"/>
    <row r="1094" s="441" customFormat="1" ht="15" customHeight="1" x14ac:dyDescent="0.25"/>
    <row r="1095" s="441" customFormat="1" ht="15" customHeight="1" x14ac:dyDescent="0.25"/>
    <row r="1096" s="441" customFormat="1" ht="15" customHeight="1" x14ac:dyDescent="0.25"/>
    <row r="1097" s="441" customFormat="1" ht="15" customHeight="1" x14ac:dyDescent="0.25"/>
    <row r="1098" s="441" customFormat="1" ht="15" customHeight="1" x14ac:dyDescent="0.25"/>
    <row r="1099" s="441" customFormat="1" ht="15" customHeight="1" x14ac:dyDescent="0.25"/>
    <row r="1100" s="441" customFormat="1" ht="15" customHeight="1" x14ac:dyDescent="0.25"/>
    <row r="1101" s="441" customFormat="1" ht="15" customHeight="1" x14ac:dyDescent="0.25"/>
    <row r="1102" s="441" customFormat="1" ht="15" customHeight="1" x14ac:dyDescent="0.25"/>
    <row r="1103" s="441" customFormat="1" ht="15" customHeight="1" x14ac:dyDescent="0.25"/>
    <row r="1104" s="441" customFormat="1" ht="15" customHeight="1" x14ac:dyDescent="0.25"/>
    <row r="1105" s="441" customFormat="1" ht="15" customHeight="1" x14ac:dyDescent="0.25"/>
    <row r="1106" s="441" customFormat="1" ht="15" customHeight="1" x14ac:dyDescent="0.25"/>
    <row r="1107" s="441" customFormat="1" ht="15" customHeight="1" x14ac:dyDescent="0.25"/>
    <row r="1108" s="441" customFormat="1" ht="15" customHeight="1" x14ac:dyDescent="0.25"/>
    <row r="1109" s="441" customFormat="1" ht="15" customHeight="1" x14ac:dyDescent="0.25"/>
    <row r="1110" s="441" customFormat="1" ht="15" customHeight="1" x14ac:dyDescent="0.25"/>
    <row r="1111" s="441" customFormat="1" ht="15" customHeight="1" x14ac:dyDescent="0.25"/>
    <row r="1112" s="441" customFormat="1" ht="15" customHeight="1" x14ac:dyDescent="0.25"/>
    <row r="1113" s="441" customFormat="1" ht="15" customHeight="1" x14ac:dyDescent="0.25"/>
    <row r="1114" s="441" customFormat="1" ht="15" customHeight="1" x14ac:dyDescent="0.25"/>
    <row r="1115" s="441" customFormat="1" ht="15" customHeight="1" x14ac:dyDescent="0.25"/>
    <row r="1116" s="441" customFormat="1" ht="15" customHeight="1" x14ac:dyDescent="0.25"/>
    <row r="1117" s="441" customFormat="1" ht="15" customHeight="1" x14ac:dyDescent="0.25"/>
    <row r="1118" s="441" customFormat="1" ht="15" customHeight="1" x14ac:dyDescent="0.25"/>
    <row r="1119" s="441" customFormat="1" ht="15" customHeight="1" x14ac:dyDescent="0.25"/>
    <row r="1120" s="441" customFormat="1" ht="15" customHeight="1" x14ac:dyDescent="0.25"/>
    <row r="1121" s="441" customFormat="1" ht="15" customHeight="1" x14ac:dyDescent="0.25"/>
    <row r="1122" s="441" customFormat="1" ht="15" customHeight="1" x14ac:dyDescent="0.25"/>
    <row r="1123" s="441" customFormat="1" ht="15" customHeight="1" x14ac:dyDescent="0.25"/>
    <row r="1124" s="441" customFormat="1" ht="15" customHeight="1" x14ac:dyDescent="0.25"/>
    <row r="1125" s="441" customFormat="1" ht="15" customHeight="1" x14ac:dyDescent="0.25"/>
    <row r="1126" s="441" customFormat="1" ht="15" customHeight="1" x14ac:dyDescent="0.25"/>
    <row r="1127" s="441" customFormat="1" ht="15" customHeight="1" x14ac:dyDescent="0.25"/>
    <row r="1128" s="441" customFormat="1" ht="15" customHeight="1" x14ac:dyDescent="0.25"/>
    <row r="1129" s="441" customFormat="1" ht="15" customHeight="1" x14ac:dyDescent="0.25"/>
    <row r="1130" s="441" customFormat="1" ht="15" customHeight="1" x14ac:dyDescent="0.25"/>
    <row r="1131" s="441" customFormat="1" ht="15" customHeight="1" x14ac:dyDescent="0.25"/>
    <row r="1132" s="441" customFormat="1" ht="15" customHeight="1" x14ac:dyDescent="0.25"/>
    <row r="1133" s="441" customFormat="1" ht="15" customHeight="1" x14ac:dyDescent="0.25"/>
    <row r="1134" s="441" customFormat="1" ht="15" customHeight="1" x14ac:dyDescent="0.25"/>
    <row r="1135" s="441" customFormat="1" ht="15" customHeight="1" x14ac:dyDescent="0.25"/>
    <row r="1136" s="441" customFormat="1" ht="15" customHeight="1" x14ac:dyDescent="0.25"/>
    <row r="1137" s="441" customFormat="1" ht="15" customHeight="1" x14ac:dyDescent="0.25"/>
    <row r="1138" s="441" customFormat="1" ht="15" customHeight="1" x14ac:dyDescent="0.25"/>
    <row r="1139" s="441" customFormat="1" ht="15" customHeight="1" x14ac:dyDescent="0.25"/>
    <row r="1140" s="441" customFormat="1" ht="15" customHeight="1" x14ac:dyDescent="0.25"/>
    <row r="1141" s="441" customFormat="1" ht="15" customHeight="1" x14ac:dyDescent="0.25"/>
    <row r="1142" s="441" customFormat="1" ht="15" customHeight="1" x14ac:dyDescent="0.25"/>
    <row r="1143" s="441" customFormat="1" ht="15" customHeight="1" x14ac:dyDescent="0.25"/>
    <row r="1144" s="441" customFormat="1" ht="15" customHeight="1" x14ac:dyDescent="0.25"/>
    <row r="1145" s="441" customFormat="1" ht="15" customHeight="1" x14ac:dyDescent="0.25"/>
    <row r="1146" s="441" customFormat="1" ht="15" customHeight="1" x14ac:dyDescent="0.25"/>
    <row r="1147" s="441" customFormat="1" ht="15" customHeight="1" x14ac:dyDescent="0.25"/>
    <row r="1148" s="441" customFormat="1" ht="15" customHeight="1" x14ac:dyDescent="0.25"/>
    <row r="1149" s="441" customFormat="1" ht="15" customHeight="1" x14ac:dyDescent="0.25"/>
    <row r="1150" s="441" customFormat="1" ht="15" customHeight="1" x14ac:dyDescent="0.25"/>
    <row r="1151" s="441" customFormat="1" ht="15" customHeight="1" x14ac:dyDescent="0.25"/>
    <row r="1152" s="441" customFormat="1" ht="15" customHeight="1" x14ac:dyDescent="0.25"/>
    <row r="1153" s="441" customFormat="1" ht="15" customHeight="1" x14ac:dyDescent="0.25"/>
    <row r="1154" s="441" customFormat="1" ht="15" customHeight="1" x14ac:dyDescent="0.25"/>
    <row r="1155" s="441" customFormat="1" ht="15" customHeight="1" x14ac:dyDescent="0.25"/>
    <row r="1156" s="441" customFormat="1" ht="15" customHeight="1" x14ac:dyDescent="0.25"/>
    <row r="1157" s="441" customFormat="1" ht="15" customHeight="1" x14ac:dyDescent="0.25"/>
    <row r="1158" s="441" customFormat="1" ht="15" customHeight="1" x14ac:dyDescent="0.25"/>
    <row r="1159" s="441" customFormat="1" ht="15" customHeight="1" x14ac:dyDescent="0.25"/>
    <row r="1160" s="441" customFormat="1" ht="15" customHeight="1" x14ac:dyDescent="0.25"/>
    <row r="1161" s="441" customFormat="1" ht="15" customHeight="1" x14ac:dyDescent="0.25"/>
    <row r="1162" s="441" customFormat="1" ht="15" customHeight="1" x14ac:dyDescent="0.25"/>
    <row r="1163" s="441" customFormat="1" ht="15" customHeight="1" x14ac:dyDescent="0.25"/>
    <row r="1164" s="441" customFormat="1" ht="15" customHeight="1" x14ac:dyDescent="0.25"/>
    <row r="1165" s="441" customFormat="1" ht="15" customHeight="1" x14ac:dyDescent="0.25"/>
    <row r="1166" s="441" customFormat="1" ht="15" customHeight="1" x14ac:dyDescent="0.25"/>
    <row r="1167" s="441" customFormat="1" ht="15" customHeight="1" x14ac:dyDescent="0.25"/>
    <row r="1168" s="441" customFormat="1" ht="15" customHeight="1" x14ac:dyDescent="0.25"/>
    <row r="1169" s="441" customFormat="1" ht="15" customHeight="1" x14ac:dyDescent="0.25"/>
    <row r="1170" s="441" customFormat="1" ht="15" customHeight="1" x14ac:dyDescent="0.25"/>
    <row r="1171" s="441" customFormat="1" ht="15" customHeight="1" x14ac:dyDescent="0.25"/>
    <row r="1172" s="441" customFormat="1" ht="15" customHeight="1" x14ac:dyDescent="0.25"/>
    <row r="1173" s="441" customFormat="1" ht="15" customHeight="1" x14ac:dyDescent="0.25"/>
    <row r="1174" s="441" customFormat="1" ht="15" customHeight="1" x14ac:dyDescent="0.25"/>
    <row r="1175" s="441" customFormat="1" ht="15" customHeight="1" x14ac:dyDescent="0.25"/>
    <row r="1176" s="441" customFormat="1" ht="15" customHeight="1" x14ac:dyDescent="0.25"/>
    <row r="1177" s="441" customFormat="1" ht="15" customHeight="1" x14ac:dyDescent="0.25"/>
    <row r="1178" s="441" customFormat="1" ht="15" customHeight="1" x14ac:dyDescent="0.25"/>
    <row r="1179" s="441" customFormat="1" ht="15" customHeight="1" x14ac:dyDescent="0.25"/>
    <row r="1180" s="441" customFormat="1" ht="15" customHeight="1" x14ac:dyDescent="0.25"/>
    <row r="1181" s="441" customFormat="1" ht="15" customHeight="1" x14ac:dyDescent="0.25"/>
    <row r="1182" s="441" customFormat="1" ht="15" customHeight="1" x14ac:dyDescent="0.25"/>
    <row r="1183" s="441" customFormat="1" ht="15" customHeight="1" x14ac:dyDescent="0.25"/>
    <row r="1184" s="441" customFormat="1" ht="15" customHeight="1" x14ac:dyDescent="0.25"/>
    <row r="1185" s="441" customFormat="1" ht="15" customHeight="1" x14ac:dyDescent="0.25"/>
    <row r="1186" s="441" customFormat="1" ht="15" customHeight="1" x14ac:dyDescent="0.25"/>
    <row r="1187" s="441" customFormat="1" ht="15" customHeight="1" x14ac:dyDescent="0.25"/>
    <row r="1188" s="441" customFormat="1" ht="15" customHeight="1" x14ac:dyDescent="0.25"/>
    <row r="1189" s="441" customFormat="1" ht="15" customHeight="1" x14ac:dyDescent="0.25"/>
    <row r="1190" s="441" customFormat="1" ht="15" customHeight="1" x14ac:dyDescent="0.25"/>
    <row r="1191" s="441" customFormat="1" ht="15" customHeight="1" x14ac:dyDescent="0.25"/>
    <row r="1192" s="441" customFormat="1" ht="15" customHeight="1" x14ac:dyDescent="0.25"/>
    <row r="1193" s="441" customFormat="1" ht="15" customHeight="1" x14ac:dyDescent="0.25"/>
    <row r="1194" s="441" customFormat="1" ht="15" customHeight="1" x14ac:dyDescent="0.25"/>
    <row r="1195" s="441" customFormat="1" ht="15" customHeight="1" x14ac:dyDescent="0.25"/>
    <row r="1196" s="441" customFormat="1" ht="15" customHeight="1" x14ac:dyDescent="0.25"/>
    <row r="1197" s="441" customFormat="1" ht="15" customHeight="1" x14ac:dyDescent="0.25"/>
    <row r="1198" s="441" customFormat="1" ht="15" customHeight="1" x14ac:dyDescent="0.25"/>
    <row r="1199" s="441" customFormat="1" ht="15" customHeight="1" x14ac:dyDescent="0.25"/>
    <row r="1200" s="441" customFormat="1" ht="15" customHeight="1" x14ac:dyDescent="0.25"/>
    <row r="1201" s="441" customFormat="1" ht="15" customHeight="1" x14ac:dyDescent="0.25"/>
    <row r="1202" s="441" customFormat="1" ht="15" customHeight="1" x14ac:dyDescent="0.25"/>
    <row r="1203" s="441" customFormat="1" ht="15" customHeight="1" x14ac:dyDescent="0.25"/>
    <row r="1204" s="441" customFormat="1" ht="15" customHeight="1" x14ac:dyDescent="0.25"/>
    <row r="1205" s="441" customFormat="1" ht="15" customHeight="1" x14ac:dyDescent="0.25"/>
    <row r="1206" s="441" customFormat="1" ht="15" customHeight="1" x14ac:dyDescent="0.25"/>
    <row r="1207" s="441" customFormat="1" ht="15" customHeight="1" x14ac:dyDescent="0.25"/>
    <row r="1208" s="441" customFormat="1" ht="15" customHeight="1" x14ac:dyDescent="0.25"/>
    <row r="1209" s="441" customFormat="1" ht="15" customHeight="1" x14ac:dyDescent="0.25"/>
    <row r="1210" s="441" customFormat="1" ht="15" customHeight="1" x14ac:dyDescent="0.25"/>
    <row r="1211" s="441" customFormat="1" ht="15" customHeight="1" x14ac:dyDescent="0.25"/>
    <row r="1212" s="441" customFormat="1" ht="15" customHeight="1" x14ac:dyDescent="0.25"/>
    <row r="1213" s="441" customFormat="1" ht="15" customHeight="1" x14ac:dyDescent="0.25"/>
    <row r="1214" s="441" customFormat="1" ht="15" customHeight="1" x14ac:dyDescent="0.25"/>
    <row r="1215" s="441" customFormat="1" ht="15" customHeight="1" x14ac:dyDescent="0.25"/>
    <row r="1216" s="441" customFormat="1" ht="15" customHeight="1" x14ac:dyDescent="0.25"/>
    <row r="1217" s="441" customFormat="1" ht="15" customHeight="1" x14ac:dyDescent="0.25"/>
    <row r="1218" s="441" customFormat="1" ht="15" customHeight="1" x14ac:dyDescent="0.25"/>
    <row r="1219" s="441" customFormat="1" ht="15" customHeight="1" x14ac:dyDescent="0.25"/>
    <row r="1220" s="441" customFormat="1" ht="15" customHeight="1" x14ac:dyDescent="0.25"/>
    <row r="1221" s="441" customFormat="1" ht="15" customHeight="1" x14ac:dyDescent="0.25"/>
    <row r="1222" s="441" customFormat="1" ht="15" customHeight="1" x14ac:dyDescent="0.25"/>
    <row r="1223" s="441" customFormat="1" ht="15" customHeight="1" x14ac:dyDescent="0.25"/>
    <row r="1224" s="441" customFormat="1" ht="15" customHeight="1" x14ac:dyDescent="0.25"/>
    <row r="1225" s="441" customFormat="1" ht="15" customHeight="1" x14ac:dyDescent="0.25"/>
    <row r="1226" s="441" customFormat="1" ht="15" customHeight="1" x14ac:dyDescent="0.25"/>
    <row r="1227" s="441" customFormat="1" ht="15" customHeight="1" x14ac:dyDescent="0.25"/>
    <row r="1228" s="441" customFormat="1" ht="15" customHeight="1" x14ac:dyDescent="0.25"/>
    <row r="1229" s="441" customFormat="1" ht="15" customHeight="1" x14ac:dyDescent="0.25"/>
    <row r="1230" s="441" customFormat="1" ht="15" customHeight="1" x14ac:dyDescent="0.25"/>
    <row r="1231" s="441" customFormat="1" ht="15" customHeight="1" x14ac:dyDescent="0.25"/>
    <row r="1232" s="441" customFormat="1" ht="15" customHeight="1" x14ac:dyDescent="0.25"/>
    <row r="1233" s="441" customFormat="1" ht="15" customHeight="1" x14ac:dyDescent="0.25"/>
    <row r="1234" s="441" customFormat="1" ht="15" customHeight="1" x14ac:dyDescent="0.25"/>
    <row r="1235" s="441" customFormat="1" ht="15" customHeight="1" x14ac:dyDescent="0.25"/>
    <row r="1236" s="441" customFormat="1" ht="15" customHeight="1" x14ac:dyDescent="0.25"/>
    <row r="1237" s="441" customFormat="1" ht="15" customHeight="1" x14ac:dyDescent="0.25"/>
    <row r="1238" s="441" customFormat="1" ht="15" customHeight="1" x14ac:dyDescent="0.25"/>
    <row r="1239" s="441" customFormat="1" ht="15" customHeight="1" x14ac:dyDescent="0.25"/>
    <row r="1240" s="441" customFormat="1" ht="15" customHeight="1" x14ac:dyDescent="0.25"/>
    <row r="1241" s="441" customFormat="1" ht="15" customHeight="1" x14ac:dyDescent="0.25"/>
    <row r="1242" s="441" customFormat="1" ht="15" customHeight="1" x14ac:dyDescent="0.25"/>
    <row r="1243" s="441" customFormat="1" ht="15" customHeight="1" x14ac:dyDescent="0.25"/>
    <row r="1244" s="441" customFormat="1" ht="15" customHeight="1" x14ac:dyDescent="0.25"/>
    <row r="1245" s="441" customFormat="1" ht="15" customHeight="1" x14ac:dyDescent="0.25"/>
    <row r="1246" s="441" customFormat="1" ht="15" customHeight="1" x14ac:dyDescent="0.25"/>
    <row r="1247" s="441" customFormat="1" ht="15" customHeight="1" x14ac:dyDescent="0.25"/>
    <row r="1248" s="441" customFormat="1" ht="15" customHeight="1" x14ac:dyDescent="0.25"/>
    <row r="1249" s="441" customFormat="1" ht="15" customHeight="1" x14ac:dyDescent="0.25"/>
    <row r="1250" s="441" customFormat="1" ht="15" customHeight="1" x14ac:dyDescent="0.25"/>
    <row r="1251" s="441" customFormat="1" ht="15" customHeight="1" x14ac:dyDescent="0.25"/>
    <row r="1252" s="441" customFormat="1" ht="15" customHeight="1" x14ac:dyDescent="0.25"/>
    <row r="1253" s="441" customFormat="1" ht="15" customHeight="1" x14ac:dyDescent="0.25"/>
    <row r="1254" s="441" customFormat="1" ht="15" customHeight="1" x14ac:dyDescent="0.25"/>
    <row r="1255" s="441" customFormat="1" ht="15" customHeight="1" x14ac:dyDescent="0.25"/>
    <row r="1256" s="441" customFormat="1" ht="15" customHeight="1" x14ac:dyDescent="0.25"/>
    <row r="1257" s="441" customFormat="1" ht="15" customHeight="1" x14ac:dyDescent="0.25"/>
    <row r="1258" s="441" customFormat="1" ht="15" customHeight="1" x14ac:dyDescent="0.25"/>
    <row r="1259" s="441" customFormat="1" ht="15" customHeight="1" x14ac:dyDescent="0.25"/>
    <row r="1260" s="441" customFormat="1" ht="15" customHeight="1" x14ac:dyDescent="0.25"/>
    <row r="1261" s="441" customFormat="1" ht="15" customHeight="1" x14ac:dyDescent="0.25"/>
    <row r="1262" s="441" customFormat="1" ht="15" customHeight="1" x14ac:dyDescent="0.25"/>
    <row r="1263" s="441" customFormat="1" ht="15" customHeight="1" x14ac:dyDescent="0.25"/>
    <row r="1264" s="441" customFormat="1" ht="15" customHeight="1" x14ac:dyDescent="0.25"/>
    <row r="1265" s="441" customFormat="1" ht="15" customHeight="1" x14ac:dyDescent="0.25"/>
    <row r="1266" s="441" customFormat="1" ht="15" customHeight="1" x14ac:dyDescent="0.25"/>
    <row r="1267" s="441" customFormat="1" ht="15" customHeight="1" x14ac:dyDescent="0.25"/>
    <row r="1268" s="441" customFormat="1" ht="15" customHeight="1" x14ac:dyDescent="0.25"/>
    <row r="1269" s="441" customFormat="1" ht="15" customHeight="1" x14ac:dyDescent="0.25"/>
    <row r="1270" s="441" customFormat="1" ht="15" customHeight="1" x14ac:dyDescent="0.25"/>
    <row r="1271" s="441" customFormat="1" ht="15" customHeight="1" x14ac:dyDescent="0.25"/>
    <row r="1272" s="441" customFormat="1" ht="15" customHeight="1" x14ac:dyDescent="0.25"/>
    <row r="1273" s="441" customFormat="1" ht="15" customHeight="1" x14ac:dyDescent="0.25"/>
    <row r="1274" s="441" customFormat="1" ht="15" customHeight="1" x14ac:dyDescent="0.25"/>
    <row r="1275" s="441" customFormat="1" ht="15" customHeight="1" x14ac:dyDescent="0.25"/>
    <row r="1276" s="441" customFormat="1" ht="15" customHeight="1" x14ac:dyDescent="0.25"/>
    <row r="1277" s="441" customFormat="1" ht="15" customHeight="1" x14ac:dyDescent="0.25"/>
    <row r="1278" s="441" customFormat="1" ht="15" customHeight="1" x14ac:dyDescent="0.25"/>
    <row r="1279" s="441" customFormat="1" ht="15" customHeight="1" x14ac:dyDescent="0.25"/>
    <row r="1280" s="441" customFormat="1" ht="15" customHeight="1" x14ac:dyDescent="0.25"/>
    <row r="1281" s="441" customFormat="1" ht="15" customHeight="1" x14ac:dyDescent="0.25"/>
    <row r="1282" s="441" customFormat="1" ht="15" customHeight="1" x14ac:dyDescent="0.25"/>
    <row r="1283" s="441" customFormat="1" ht="15" customHeight="1" x14ac:dyDescent="0.25"/>
    <row r="1284" s="441" customFormat="1" ht="15" customHeight="1" x14ac:dyDescent="0.25"/>
    <row r="1285" s="441" customFormat="1" ht="15" customHeight="1" x14ac:dyDescent="0.25"/>
    <row r="1286" s="441" customFormat="1" ht="15" customHeight="1" x14ac:dyDescent="0.25"/>
    <row r="1287" s="441" customFormat="1" ht="15" customHeight="1" x14ac:dyDescent="0.25"/>
    <row r="1288" s="441" customFormat="1" ht="15" customHeight="1" x14ac:dyDescent="0.25"/>
    <row r="1289" s="441" customFormat="1" ht="15" customHeight="1" x14ac:dyDescent="0.25"/>
    <row r="1290" s="441" customFormat="1" ht="15" customHeight="1" x14ac:dyDescent="0.25"/>
    <row r="1291" s="441" customFormat="1" ht="15" customHeight="1" x14ac:dyDescent="0.25"/>
    <row r="1292" s="441" customFormat="1" ht="15" customHeight="1" x14ac:dyDescent="0.25"/>
    <row r="1293" s="441" customFormat="1" ht="15" customHeight="1" x14ac:dyDescent="0.25"/>
    <row r="1294" s="441" customFormat="1" ht="15" customHeight="1" x14ac:dyDescent="0.25"/>
    <row r="1295" s="441" customFormat="1" ht="15" customHeight="1" x14ac:dyDescent="0.25"/>
    <row r="1296" s="441" customFormat="1" ht="15" customHeight="1" x14ac:dyDescent="0.25"/>
    <row r="1297" s="441" customFormat="1" ht="15" customHeight="1" x14ac:dyDescent="0.25"/>
    <row r="1298" s="441" customFormat="1" ht="15" customHeight="1" x14ac:dyDescent="0.25"/>
    <row r="1299" s="441" customFormat="1" ht="15" customHeight="1" x14ac:dyDescent="0.25"/>
    <row r="1300" s="441" customFormat="1" ht="15" customHeight="1" x14ac:dyDescent="0.25"/>
    <row r="1301" s="441" customFormat="1" ht="15" customHeight="1" x14ac:dyDescent="0.25"/>
    <row r="1302" s="441" customFormat="1" ht="15" customHeight="1" x14ac:dyDescent="0.25"/>
    <row r="1303" s="441" customFormat="1" ht="15" customHeight="1" x14ac:dyDescent="0.25"/>
    <row r="1304" s="441" customFormat="1" ht="15" customHeight="1" x14ac:dyDescent="0.25"/>
    <row r="1305" s="441" customFormat="1" ht="15" customHeight="1" x14ac:dyDescent="0.25"/>
    <row r="1306" s="441" customFormat="1" ht="15" customHeight="1" x14ac:dyDescent="0.25"/>
    <row r="1307" s="441" customFormat="1" ht="15" customHeight="1" x14ac:dyDescent="0.25"/>
    <row r="1308" s="441" customFormat="1" ht="15" customHeight="1" x14ac:dyDescent="0.25"/>
    <row r="1309" s="441" customFormat="1" ht="15" customHeight="1" x14ac:dyDescent="0.25"/>
    <row r="1310" s="441" customFormat="1" ht="15" customHeight="1" x14ac:dyDescent="0.25"/>
    <row r="1311" s="441" customFormat="1" ht="15" customHeight="1" x14ac:dyDescent="0.25"/>
    <row r="1312" s="441" customFormat="1" ht="15" customHeight="1" x14ac:dyDescent="0.25"/>
    <row r="1313" s="441" customFormat="1" ht="15" customHeight="1" x14ac:dyDescent="0.25"/>
    <row r="1314" s="441" customFormat="1" ht="15" customHeight="1" x14ac:dyDescent="0.25"/>
    <row r="1315" s="441" customFormat="1" ht="15" customHeight="1" x14ac:dyDescent="0.25"/>
    <row r="1316" s="441" customFormat="1" ht="15" customHeight="1" x14ac:dyDescent="0.25"/>
    <row r="1317" s="441" customFormat="1" ht="15" customHeight="1" x14ac:dyDescent="0.25"/>
    <row r="1318" s="441" customFormat="1" ht="15" customHeight="1" x14ac:dyDescent="0.25"/>
    <row r="1319" s="441" customFormat="1" ht="15" customHeight="1" x14ac:dyDescent="0.25"/>
    <row r="1320" s="441" customFormat="1" ht="15" customHeight="1" x14ac:dyDescent="0.25"/>
    <row r="1321" s="441" customFormat="1" ht="15" customHeight="1" x14ac:dyDescent="0.25"/>
    <row r="1322" s="441" customFormat="1" ht="15" customHeight="1" x14ac:dyDescent="0.25"/>
    <row r="1323" s="441" customFormat="1" ht="15" customHeight="1" x14ac:dyDescent="0.25"/>
    <row r="1324" s="441" customFormat="1" ht="15" customHeight="1" x14ac:dyDescent="0.25"/>
    <row r="1325" s="441" customFormat="1" ht="15" customHeight="1" x14ac:dyDescent="0.25"/>
    <row r="1326" s="441" customFormat="1" ht="15" customHeight="1" x14ac:dyDescent="0.25"/>
    <row r="1327" s="441" customFormat="1" ht="15" customHeight="1" x14ac:dyDescent="0.25"/>
    <row r="1328" s="441" customFormat="1" ht="15" customHeight="1" x14ac:dyDescent="0.25"/>
    <row r="1329" s="441" customFormat="1" ht="15" customHeight="1" x14ac:dyDescent="0.25"/>
    <row r="1330" s="441" customFormat="1" ht="15" customHeight="1" x14ac:dyDescent="0.25"/>
    <row r="1331" s="441" customFormat="1" ht="15" customHeight="1" x14ac:dyDescent="0.25"/>
    <row r="1332" s="441" customFormat="1" ht="15" customHeight="1" x14ac:dyDescent="0.25"/>
    <row r="1333" s="441" customFormat="1" ht="15" customHeight="1" x14ac:dyDescent="0.25"/>
    <row r="1334" s="441" customFormat="1" ht="15" customHeight="1" x14ac:dyDescent="0.25"/>
    <row r="1335" s="441" customFormat="1" ht="15" customHeight="1" x14ac:dyDescent="0.25"/>
    <row r="1336" s="441" customFormat="1" ht="15" customHeight="1" x14ac:dyDescent="0.25"/>
    <row r="1337" s="441" customFormat="1" ht="15" customHeight="1" x14ac:dyDescent="0.25"/>
    <row r="1338" s="441" customFormat="1" ht="15" customHeight="1" x14ac:dyDescent="0.25"/>
    <row r="1339" s="441" customFormat="1" ht="15" customHeight="1" x14ac:dyDescent="0.25"/>
    <row r="1340" s="441" customFormat="1" ht="15" customHeight="1" x14ac:dyDescent="0.25"/>
    <row r="1341" s="441" customFormat="1" ht="15" customHeight="1" x14ac:dyDescent="0.25"/>
    <row r="1342" s="441" customFormat="1" ht="15" customHeight="1" x14ac:dyDescent="0.25"/>
    <row r="1343" s="441" customFormat="1" ht="15" customHeight="1" x14ac:dyDescent="0.25"/>
    <row r="1344" s="441" customFormat="1" ht="15" customHeight="1" x14ac:dyDescent="0.25"/>
    <row r="1345" s="441" customFormat="1" ht="15" customHeight="1" x14ac:dyDescent="0.25"/>
    <row r="1346" s="441" customFormat="1" ht="15" customHeight="1" x14ac:dyDescent="0.25"/>
    <row r="1347" s="441" customFormat="1" ht="15" customHeight="1" x14ac:dyDescent="0.25"/>
    <row r="1348" s="441" customFormat="1" ht="15" customHeight="1" x14ac:dyDescent="0.25"/>
    <row r="1349" s="441" customFormat="1" ht="15" customHeight="1" x14ac:dyDescent="0.25"/>
    <row r="1350" s="441" customFormat="1" ht="15" customHeight="1" x14ac:dyDescent="0.25"/>
    <row r="1351" s="441" customFormat="1" ht="15" customHeight="1" x14ac:dyDescent="0.25"/>
    <row r="1352" s="441" customFormat="1" ht="15" customHeight="1" x14ac:dyDescent="0.25"/>
    <row r="1353" s="441" customFormat="1" ht="15" customHeight="1" x14ac:dyDescent="0.25"/>
    <row r="1354" s="441" customFormat="1" ht="15" customHeight="1" x14ac:dyDescent="0.25"/>
    <row r="1355" s="441" customFormat="1" ht="15" customHeight="1" x14ac:dyDescent="0.25"/>
    <row r="1356" s="441" customFormat="1" ht="15" customHeight="1" x14ac:dyDescent="0.25"/>
    <row r="1357" s="441" customFormat="1" ht="15" customHeight="1" x14ac:dyDescent="0.25"/>
    <row r="1358" s="441" customFormat="1" ht="15" customHeight="1" x14ac:dyDescent="0.25"/>
    <row r="1359" s="441" customFormat="1" ht="15" customHeight="1" x14ac:dyDescent="0.25"/>
    <row r="1360" s="441" customFormat="1" ht="15" customHeight="1" x14ac:dyDescent="0.25"/>
    <row r="1361" s="441" customFormat="1" ht="15" customHeight="1" x14ac:dyDescent="0.25"/>
    <row r="1362" s="441" customFormat="1" ht="15" customHeight="1" x14ac:dyDescent="0.25"/>
    <row r="1363" s="441" customFormat="1" ht="15" customHeight="1" x14ac:dyDescent="0.25"/>
    <row r="1364" s="441" customFormat="1" ht="15" customHeight="1" x14ac:dyDescent="0.25"/>
    <row r="1365" s="441" customFormat="1" ht="15" customHeight="1" x14ac:dyDescent="0.25"/>
    <row r="1366" s="441" customFormat="1" ht="15" customHeight="1" x14ac:dyDescent="0.25"/>
    <row r="1367" s="441" customFormat="1" ht="15" customHeight="1" x14ac:dyDescent="0.25"/>
    <row r="1368" s="441" customFormat="1" ht="15" customHeight="1" x14ac:dyDescent="0.25"/>
    <row r="1369" s="441" customFormat="1" ht="15" customHeight="1" x14ac:dyDescent="0.25"/>
    <row r="1370" s="441" customFormat="1" ht="15" customHeight="1" x14ac:dyDescent="0.25"/>
    <row r="1371" s="441" customFormat="1" ht="15" customHeight="1" x14ac:dyDescent="0.25"/>
    <row r="1372" s="441" customFormat="1" ht="15" customHeight="1" x14ac:dyDescent="0.25"/>
    <row r="1373" s="441" customFormat="1" ht="15" customHeight="1" x14ac:dyDescent="0.25"/>
    <row r="1374" s="441" customFormat="1" ht="15" customHeight="1" x14ac:dyDescent="0.25"/>
    <row r="1375" s="441" customFormat="1" ht="15" customHeight="1" x14ac:dyDescent="0.25"/>
    <row r="1376" s="441" customFormat="1" ht="15" customHeight="1" x14ac:dyDescent="0.25"/>
    <row r="1377" s="441" customFormat="1" ht="15" customHeight="1" x14ac:dyDescent="0.25"/>
    <row r="1378" s="441" customFormat="1" ht="15" customHeight="1" x14ac:dyDescent="0.25"/>
    <row r="1379" s="441" customFormat="1" ht="15" customHeight="1" x14ac:dyDescent="0.25"/>
    <row r="1380" s="441" customFormat="1" ht="15" customHeight="1" x14ac:dyDescent="0.25"/>
    <row r="1381" s="441" customFormat="1" ht="15" customHeight="1" x14ac:dyDescent="0.25"/>
    <row r="1382" s="441" customFormat="1" ht="15" customHeight="1" x14ac:dyDescent="0.25"/>
    <row r="1383" s="441" customFormat="1" ht="15" customHeight="1" x14ac:dyDescent="0.25"/>
    <row r="1384" s="441" customFormat="1" ht="15" customHeight="1" x14ac:dyDescent="0.25"/>
    <row r="1385" s="441" customFormat="1" ht="15" customHeight="1" x14ac:dyDescent="0.25"/>
    <row r="1386" s="441" customFormat="1" ht="15" customHeight="1" x14ac:dyDescent="0.25"/>
    <row r="1387" s="441" customFormat="1" ht="15" customHeight="1" x14ac:dyDescent="0.25"/>
    <row r="1388" s="441" customFormat="1" ht="15" customHeight="1" x14ac:dyDescent="0.25"/>
    <row r="1389" s="441" customFormat="1" ht="15" customHeight="1" x14ac:dyDescent="0.25"/>
    <row r="1390" s="441" customFormat="1" ht="15" customHeight="1" x14ac:dyDescent="0.25"/>
    <row r="1391" s="441" customFormat="1" ht="15" customHeight="1" x14ac:dyDescent="0.25"/>
    <row r="1392" s="441" customFormat="1" ht="15" customHeight="1" x14ac:dyDescent="0.25"/>
    <row r="1393" s="441" customFormat="1" ht="15" customHeight="1" x14ac:dyDescent="0.25"/>
    <row r="1394" s="441" customFormat="1" ht="15" customHeight="1" x14ac:dyDescent="0.25"/>
    <row r="1395" s="441" customFormat="1" ht="15" customHeight="1" x14ac:dyDescent="0.25"/>
    <row r="1396" s="441" customFormat="1" ht="15" customHeight="1" x14ac:dyDescent="0.25"/>
    <row r="1397" s="441" customFormat="1" ht="15" customHeight="1" x14ac:dyDescent="0.25"/>
    <row r="1398" s="441" customFormat="1" ht="15" customHeight="1" x14ac:dyDescent="0.25"/>
    <row r="1399" s="441" customFormat="1" ht="15" customHeight="1" x14ac:dyDescent="0.25"/>
    <row r="1400" s="441" customFormat="1" ht="15" customHeight="1" x14ac:dyDescent="0.25"/>
    <row r="1401" s="441" customFormat="1" ht="15" customHeight="1" x14ac:dyDescent="0.25"/>
    <row r="1402" s="441" customFormat="1" ht="15" customHeight="1" x14ac:dyDescent="0.25"/>
    <row r="1403" s="441" customFormat="1" ht="15" customHeight="1" x14ac:dyDescent="0.25"/>
    <row r="1404" s="441" customFormat="1" ht="15" customHeight="1" x14ac:dyDescent="0.25"/>
    <row r="1405" s="441" customFormat="1" ht="15" customHeight="1" x14ac:dyDescent="0.25"/>
    <row r="1406" s="441" customFormat="1" ht="15" customHeight="1" x14ac:dyDescent="0.25"/>
    <row r="1407" s="441" customFormat="1" ht="15" customHeight="1" x14ac:dyDescent="0.25"/>
    <row r="1408" s="441" customFormat="1" ht="15" customHeight="1" x14ac:dyDescent="0.25"/>
    <row r="1409" s="441" customFormat="1" ht="15" customHeight="1" x14ac:dyDescent="0.25"/>
    <row r="1410" s="441" customFormat="1" ht="15" customHeight="1" x14ac:dyDescent="0.25"/>
    <row r="1411" s="441" customFormat="1" ht="15" customHeight="1" x14ac:dyDescent="0.25"/>
    <row r="1412" s="441" customFormat="1" ht="15" customHeight="1" x14ac:dyDescent="0.25"/>
    <row r="1413" s="441" customFormat="1" ht="15" customHeight="1" x14ac:dyDescent="0.25"/>
    <row r="1414" s="441" customFormat="1" ht="15" customHeight="1" x14ac:dyDescent="0.25"/>
    <row r="1415" s="441" customFormat="1" ht="15" customHeight="1" x14ac:dyDescent="0.25"/>
    <row r="1416" s="441" customFormat="1" ht="15" customHeight="1" x14ac:dyDescent="0.25"/>
    <row r="1417" s="441" customFormat="1" ht="15" customHeight="1" x14ac:dyDescent="0.25"/>
    <row r="1418" s="441" customFormat="1" ht="15" customHeight="1" x14ac:dyDescent="0.25"/>
    <row r="1419" s="441" customFormat="1" ht="15" customHeight="1" x14ac:dyDescent="0.25"/>
    <row r="1420" s="441" customFormat="1" ht="15" customHeight="1" x14ac:dyDescent="0.25"/>
    <row r="1421" s="441" customFormat="1" ht="15" customHeight="1" x14ac:dyDescent="0.25"/>
    <row r="1422" s="441" customFormat="1" ht="15" customHeight="1" x14ac:dyDescent="0.25"/>
    <row r="1423" s="441" customFormat="1" ht="15" customHeight="1" x14ac:dyDescent="0.25"/>
    <row r="1424" s="441" customFormat="1" ht="15" customHeight="1" x14ac:dyDescent="0.25"/>
    <row r="1425" s="441" customFormat="1" ht="15" customHeight="1" x14ac:dyDescent="0.25"/>
    <row r="1426" s="441" customFormat="1" ht="15" customHeight="1" x14ac:dyDescent="0.25"/>
    <row r="1427" s="441" customFormat="1" ht="15" customHeight="1" x14ac:dyDescent="0.25"/>
    <row r="1428" s="441" customFormat="1" ht="15" customHeight="1" x14ac:dyDescent="0.25"/>
    <row r="1429" s="441" customFormat="1" ht="15" customHeight="1" x14ac:dyDescent="0.25"/>
    <row r="1430" s="441" customFormat="1" ht="15" customHeight="1" x14ac:dyDescent="0.25"/>
    <row r="1431" s="441" customFormat="1" ht="15" customHeight="1" x14ac:dyDescent="0.25"/>
    <row r="1432" s="441" customFormat="1" ht="15" customHeight="1" x14ac:dyDescent="0.25"/>
    <row r="1433" s="441" customFormat="1" ht="15" customHeight="1" x14ac:dyDescent="0.25"/>
    <row r="1434" s="441" customFormat="1" ht="15" customHeight="1" x14ac:dyDescent="0.25"/>
    <row r="1435" s="441" customFormat="1" ht="15" customHeight="1" x14ac:dyDescent="0.25"/>
    <row r="1436" s="441" customFormat="1" ht="15" customHeight="1" x14ac:dyDescent="0.25"/>
    <row r="1437" s="441" customFormat="1" ht="15" customHeight="1" x14ac:dyDescent="0.25"/>
    <row r="1438" s="441" customFormat="1" ht="15" customHeight="1" x14ac:dyDescent="0.25"/>
    <row r="1439" s="441" customFormat="1" ht="15" customHeight="1" x14ac:dyDescent="0.25"/>
    <row r="1440" s="441" customFormat="1" ht="15" customHeight="1" x14ac:dyDescent="0.25"/>
    <row r="1441" s="441" customFormat="1" ht="15" customHeight="1" x14ac:dyDescent="0.25"/>
    <row r="1442" s="441" customFormat="1" ht="15" customHeight="1" x14ac:dyDescent="0.25"/>
    <row r="1443" s="441" customFormat="1" ht="15" customHeight="1" x14ac:dyDescent="0.25"/>
    <row r="1444" s="441" customFormat="1" ht="15" customHeight="1" x14ac:dyDescent="0.25"/>
    <row r="1445" s="441" customFormat="1" ht="15" customHeight="1" x14ac:dyDescent="0.25"/>
    <row r="1446" s="441" customFormat="1" ht="15" customHeight="1" x14ac:dyDescent="0.25"/>
    <row r="1447" s="441" customFormat="1" ht="15" customHeight="1" x14ac:dyDescent="0.25"/>
    <row r="1448" s="441" customFormat="1" ht="15" customHeight="1" x14ac:dyDescent="0.25"/>
    <row r="1449" s="441" customFormat="1" ht="15" customHeight="1" x14ac:dyDescent="0.25"/>
    <row r="1450" s="441" customFormat="1" ht="15" customHeight="1" x14ac:dyDescent="0.25"/>
    <row r="1451" s="441" customFormat="1" ht="15" customHeight="1" x14ac:dyDescent="0.25"/>
    <row r="1452" s="441" customFormat="1" ht="15" customHeight="1" x14ac:dyDescent="0.25"/>
    <row r="1453" s="441" customFormat="1" ht="15" customHeight="1" x14ac:dyDescent="0.25"/>
    <row r="1454" s="441" customFormat="1" ht="15" customHeight="1" x14ac:dyDescent="0.25"/>
    <row r="1455" s="441" customFormat="1" ht="15" customHeight="1" x14ac:dyDescent="0.25"/>
    <row r="1456" s="441" customFormat="1" ht="15" customHeight="1" x14ac:dyDescent="0.25"/>
    <row r="1457" s="441" customFormat="1" ht="15" customHeight="1" x14ac:dyDescent="0.25"/>
    <row r="1458" s="441" customFormat="1" ht="15" customHeight="1" x14ac:dyDescent="0.25"/>
    <row r="1459" s="441" customFormat="1" ht="15" customHeight="1" x14ac:dyDescent="0.25"/>
    <row r="1460" s="441" customFormat="1" ht="15" customHeight="1" x14ac:dyDescent="0.25"/>
    <row r="1461" s="441" customFormat="1" ht="15" customHeight="1" x14ac:dyDescent="0.25"/>
    <row r="1462" s="441" customFormat="1" ht="15" customHeight="1" x14ac:dyDescent="0.25"/>
    <row r="1463" s="441" customFormat="1" ht="15" customHeight="1" x14ac:dyDescent="0.25"/>
    <row r="1464" s="441" customFormat="1" ht="15" customHeight="1" x14ac:dyDescent="0.25"/>
    <row r="1465" s="441" customFormat="1" ht="15" customHeight="1" x14ac:dyDescent="0.25"/>
    <row r="1466" s="441" customFormat="1" ht="15" customHeight="1" x14ac:dyDescent="0.25"/>
    <row r="1467" s="441" customFormat="1" ht="15" customHeight="1" x14ac:dyDescent="0.25"/>
    <row r="1468" s="441" customFormat="1" ht="15" customHeight="1" x14ac:dyDescent="0.25"/>
    <row r="1469" s="441" customFormat="1" ht="15" customHeight="1" x14ac:dyDescent="0.25"/>
    <row r="1470" s="441" customFormat="1" ht="15" customHeight="1" x14ac:dyDescent="0.25"/>
    <row r="1471" s="441" customFormat="1" ht="15" customHeight="1" x14ac:dyDescent="0.25"/>
    <row r="1472" s="441" customFormat="1" ht="15" customHeight="1" x14ac:dyDescent="0.25"/>
    <row r="1473" s="441" customFormat="1" ht="15" customHeight="1" x14ac:dyDescent="0.25"/>
    <row r="1474" s="441" customFormat="1" ht="15" customHeight="1" x14ac:dyDescent="0.25"/>
    <row r="1475" s="441" customFormat="1" ht="15" customHeight="1" x14ac:dyDescent="0.25"/>
    <row r="1476" s="441" customFormat="1" ht="15" customHeight="1" x14ac:dyDescent="0.25"/>
    <row r="1477" s="441" customFormat="1" ht="15" customHeight="1" x14ac:dyDescent="0.25"/>
    <row r="1478" s="441" customFormat="1" ht="15" customHeight="1" x14ac:dyDescent="0.25"/>
    <row r="1479" s="441" customFormat="1" ht="15" customHeight="1" x14ac:dyDescent="0.25"/>
    <row r="1480" s="441" customFormat="1" ht="15" customHeight="1" x14ac:dyDescent="0.25"/>
    <row r="1481" s="441" customFormat="1" ht="15" customHeight="1" x14ac:dyDescent="0.25"/>
    <row r="1482" s="441" customFormat="1" ht="15" customHeight="1" x14ac:dyDescent="0.25"/>
    <row r="1483" s="441" customFormat="1" ht="15" customHeight="1" x14ac:dyDescent="0.25"/>
    <row r="1484" s="441" customFormat="1" ht="15" customHeight="1" x14ac:dyDescent="0.25"/>
    <row r="1485" s="441" customFormat="1" ht="15" customHeight="1" x14ac:dyDescent="0.25"/>
    <row r="1486" s="441" customFormat="1" ht="15" customHeight="1" x14ac:dyDescent="0.25"/>
    <row r="1487" s="441" customFormat="1" ht="15" customHeight="1" x14ac:dyDescent="0.25"/>
    <row r="1488" s="441" customFormat="1" ht="15" customHeight="1" x14ac:dyDescent="0.25"/>
    <row r="1489" s="441" customFormat="1" ht="15" customHeight="1" x14ac:dyDescent="0.25"/>
    <row r="1490" s="441" customFormat="1" ht="15" customHeight="1" x14ac:dyDescent="0.25"/>
    <row r="1491" s="441" customFormat="1" ht="15" customHeight="1" x14ac:dyDescent="0.25"/>
    <row r="1492" s="441" customFormat="1" ht="15" customHeight="1" x14ac:dyDescent="0.25"/>
    <row r="1493" s="441" customFormat="1" ht="15" customHeight="1" x14ac:dyDescent="0.25"/>
    <row r="1494" s="441" customFormat="1" ht="15" customHeight="1" x14ac:dyDescent="0.25"/>
    <row r="1495" s="441" customFormat="1" ht="15" customHeight="1" x14ac:dyDescent="0.25"/>
    <row r="1496" s="441" customFormat="1" ht="15" customHeight="1" x14ac:dyDescent="0.25"/>
    <row r="1497" s="441" customFormat="1" ht="15" customHeight="1" x14ac:dyDescent="0.25"/>
    <row r="1498" s="441" customFormat="1" ht="15" customHeight="1" x14ac:dyDescent="0.25"/>
    <row r="1499" s="441" customFormat="1" ht="15" customHeight="1" x14ac:dyDescent="0.25"/>
    <row r="1500" s="441" customFormat="1" ht="15" customHeight="1" x14ac:dyDescent="0.25"/>
    <row r="1501" s="441" customFormat="1" ht="15" customHeight="1" x14ac:dyDescent="0.25"/>
    <row r="1502" s="441" customFormat="1" ht="15" customHeight="1" x14ac:dyDescent="0.25"/>
    <row r="1503" s="441" customFormat="1" ht="15" customHeight="1" x14ac:dyDescent="0.25"/>
    <row r="1504" s="441" customFormat="1" ht="15" customHeight="1" x14ac:dyDescent="0.25"/>
    <row r="1505" s="441" customFormat="1" ht="15" customHeight="1" x14ac:dyDescent="0.25"/>
    <row r="1506" s="441" customFormat="1" ht="15" customHeight="1" x14ac:dyDescent="0.25"/>
    <row r="1507" s="441" customFormat="1" ht="15" customHeight="1" x14ac:dyDescent="0.25"/>
    <row r="1508" s="441" customFormat="1" ht="15" customHeight="1" x14ac:dyDescent="0.25"/>
    <row r="1509" s="441" customFormat="1" ht="15" customHeight="1" x14ac:dyDescent="0.25"/>
    <row r="1510" s="441" customFormat="1" ht="15" customHeight="1" x14ac:dyDescent="0.25"/>
    <row r="1511" s="441" customFormat="1" ht="15" customHeight="1" x14ac:dyDescent="0.25"/>
    <row r="1512" s="441" customFormat="1" ht="15" customHeight="1" x14ac:dyDescent="0.25"/>
    <row r="1513" s="441" customFormat="1" ht="15" customHeight="1" x14ac:dyDescent="0.25"/>
    <row r="1514" s="441" customFormat="1" ht="15" customHeight="1" x14ac:dyDescent="0.25"/>
    <row r="1515" s="441" customFormat="1" ht="15" customHeight="1" x14ac:dyDescent="0.25"/>
    <row r="1516" s="441" customFormat="1" ht="15" customHeight="1" x14ac:dyDescent="0.25"/>
    <row r="1517" s="441" customFormat="1" ht="15" customHeight="1" x14ac:dyDescent="0.25"/>
    <row r="1518" s="441" customFormat="1" ht="15" customHeight="1" x14ac:dyDescent="0.25"/>
    <row r="1519" s="441" customFormat="1" ht="15" customHeight="1" x14ac:dyDescent="0.25"/>
    <row r="1520" s="441" customFormat="1" ht="15" customHeight="1" x14ac:dyDescent="0.25"/>
    <row r="1521" s="441" customFormat="1" ht="15" customHeight="1" x14ac:dyDescent="0.25"/>
    <row r="1522" s="441" customFormat="1" ht="15" customHeight="1" x14ac:dyDescent="0.25"/>
    <row r="1523" s="441" customFormat="1" ht="15" customHeight="1" x14ac:dyDescent="0.25"/>
    <row r="1524" s="441" customFormat="1" ht="15" customHeight="1" x14ac:dyDescent="0.25"/>
    <row r="1525" s="441" customFormat="1" ht="15" customHeight="1" x14ac:dyDescent="0.25"/>
    <row r="1526" s="441" customFormat="1" ht="15" customHeight="1" x14ac:dyDescent="0.25"/>
    <row r="1527" s="441" customFormat="1" ht="15" customHeight="1" x14ac:dyDescent="0.25"/>
    <row r="1528" s="441" customFormat="1" ht="15" customHeight="1" x14ac:dyDescent="0.25"/>
    <row r="1529" s="441" customFormat="1" ht="15" customHeight="1" x14ac:dyDescent="0.25"/>
    <row r="1530" s="441" customFormat="1" ht="15" customHeight="1" x14ac:dyDescent="0.25"/>
    <row r="1531" s="441" customFormat="1" ht="15" customHeight="1" x14ac:dyDescent="0.25"/>
    <row r="1532" s="441" customFormat="1" ht="15" customHeight="1" x14ac:dyDescent="0.25"/>
    <row r="1533" s="441" customFormat="1" ht="15" customHeight="1" x14ac:dyDescent="0.25"/>
    <row r="1534" s="441" customFormat="1" ht="15" customHeight="1" x14ac:dyDescent="0.25"/>
    <row r="1535" s="441" customFormat="1" ht="15" customHeight="1" x14ac:dyDescent="0.25"/>
    <row r="1536" s="441" customFormat="1" ht="15" customHeight="1" x14ac:dyDescent="0.25"/>
    <row r="1537" s="441" customFormat="1" ht="15" customHeight="1" x14ac:dyDescent="0.25"/>
    <row r="1538" s="441" customFormat="1" ht="15" customHeight="1" x14ac:dyDescent="0.25"/>
    <row r="1539" s="441" customFormat="1" ht="15" customHeight="1" x14ac:dyDescent="0.25"/>
    <row r="1540" s="441" customFormat="1" ht="15" customHeight="1" x14ac:dyDescent="0.25"/>
    <row r="1541" s="441" customFormat="1" ht="15" customHeight="1" x14ac:dyDescent="0.25"/>
    <row r="1542" s="441" customFormat="1" ht="15" customHeight="1" x14ac:dyDescent="0.25"/>
    <row r="1543" s="441" customFormat="1" ht="15" customHeight="1" x14ac:dyDescent="0.25"/>
    <row r="1544" s="441" customFormat="1" ht="15" customHeight="1" x14ac:dyDescent="0.25"/>
    <row r="1545" s="441" customFormat="1" ht="15" customHeight="1" x14ac:dyDescent="0.25"/>
    <row r="1546" s="441" customFormat="1" ht="15" customHeight="1" x14ac:dyDescent="0.25"/>
    <row r="1547" s="441" customFormat="1" ht="15" customHeight="1" x14ac:dyDescent="0.25"/>
    <row r="1548" s="441" customFormat="1" ht="15" customHeight="1" x14ac:dyDescent="0.25"/>
    <row r="1549" s="441" customFormat="1" ht="15" customHeight="1" x14ac:dyDescent="0.25"/>
    <row r="1550" s="441" customFormat="1" ht="15" customHeight="1" x14ac:dyDescent="0.25"/>
    <row r="1551" s="441" customFormat="1" ht="15" customHeight="1" x14ac:dyDescent="0.25"/>
    <row r="1552" s="441" customFormat="1" ht="15" customHeight="1" x14ac:dyDescent="0.25"/>
    <row r="1553" s="441" customFormat="1" ht="15" customHeight="1" x14ac:dyDescent="0.25"/>
    <row r="1554" s="441" customFormat="1" ht="15" customHeight="1" x14ac:dyDescent="0.25"/>
    <row r="1555" s="441" customFormat="1" ht="15" customHeight="1" x14ac:dyDescent="0.25"/>
    <row r="1556" s="441" customFormat="1" ht="15" customHeight="1" x14ac:dyDescent="0.25"/>
    <row r="1557" s="441" customFormat="1" ht="15" customHeight="1" x14ac:dyDescent="0.25"/>
    <row r="1558" s="441" customFormat="1" ht="15" customHeight="1" x14ac:dyDescent="0.25"/>
    <row r="1559" s="441" customFormat="1" ht="15" customHeight="1" x14ac:dyDescent="0.25"/>
    <row r="1560" s="441" customFormat="1" ht="15" customHeight="1" x14ac:dyDescent="0.25"/>
    <row r="1561" s="441" customFormat="1" ht="15" customHeight="1" x14ac:dyDescent="0.25"/>
    <row r="1562" s="441" customFormat="1" ht="15" customHeight="1" x14ac:dyDescent="0.25"/>
    <row r="1563" s="441" customFormat="1" ht="15" customHeight="1" x14ac:dyDescent="0.25"/>
    <row r="1564" s="441" customFormat="1" ht="15" customHeight="1" x14ac:dyDescent="0.25"/>
    <row r="1565" s="441" customFormat="1" ht="15" customHeight="1" x14ac:dyDescent="0.25"/>
    <row r="1566" s="441" customFormat="1" ht="15" customHeight="1" x14ac:dyDescent="0.25"/>
    <row r="1567" s="441" customFormat="1" ht="15" customHeight="1" x14ac:dyDescent="0.25"/>
    <row r="1568" s="441" customFormat="1" ht="15" customHeight="1" x14ac:dyDescent="0.25"/>
    <row r="1569" s="441" customFormat="1" ht="15" customHeight="1" x14ac:dyDescent="0.25"/>
    <row r="1570" s="441" customFormat="1" ht="15" customHeight="1" x14ac:dyDescent="0.25"/>
    <row r="1571" s="441" customFormat="1" ht="15" customHeight="1" x14ac:dyDescent="0.25"/>
    <row r="1572" s="441" customFormat="1" ht="15" customHeight="1" x14ac:dyDescent="0.25"/>
    <row r="1573" s="441" customFormat="1" ht="15" customHeight="1" x14ac:dyDescent="0.25"/>
    <row r="1574" s="441" customFormat="1" ht="15" customHeight="1" x14ac:dyDescent="0.25"/>
    <row r="1575" s="441" customFormat="1" ht="15" customHeight="1" x14ac:dyDescent="0.25"/>
    <row r="1576" s="441" customFormat="1" ht="15" customHeight="1" x14ac:dyDescent="0.25"/>
    <row r="1577" s="441" customFormat="1" ht="15" customHeight="1" x14ac:dyDescent="0.25"/>
    <row r="1578" s="441" customFormat="1" ht="15" customHeight="1" x14ac:dyDescent="0.25"/>
    <row r="1579" s="441" customFormat="1" ht="15" customHeight="1" x14ac:dyDescent="0.25"/>
    <row r="1580" s="441" customFormat="1" ht="15" customHeight="1" x14ac:dyDescent="0.25"/>
    <row r="1581" s="441" customFormat="1" ht="15" customHeight="1" x14ac:dyDescent="0.25"/>
    <row r="1582" s="441" customFormat="1" ht="15" customHeight="1" x14ac:dyDescent="0.25"/>
    <row r="1583" s="441" customFormat="1" ht="15" customHeight="1" x14ac:dyDescent="0.25"/>
    <row r="1584" s="441" customFormat="1" ht="15" customHeight="1" x14ac:dyDescent="0.25"/>
    <row r="1585" s="441" customFormat="1" ht="15" customHeight="1" x14ac:dyDescent="0.25"/>
    <row r="1586" s="441" customFormat="1" ht="15" customHeight="1" x14ac:dyDescent="0.25"/>
    <row r="1587" s="441" customFormat="1" ht="15" customHeight="1" x14ac:dyDescent="0.25"/>
    <row r="1588" s="441" customFormat="1" ht="15" customHeight="1" x14ac:dyDescent="0.25"/>
    <row r="1589" s="441" customFormat="1" ht="15" customHeight="1" x14ac:dyDescent="0.25"/>
    <row r="1590" s="441" customFormat="1" ht="15" customHeight="1" x14ac:dyDescent="0.25"/>
    <row r="1591" s="441" customFormat="1" ht="15" customHeight="1" x14ac:dyDescent="0.25"/>
    <row r="1592" s="441" customFormat="1" ht="15" customHeight="1" x14ac:dyDescent="0.25"/>
    <row r="1593" s="441" customFormat="1" ht="15" customHeight="1" x14ac:dyDescent="0.25"/>
    <row r="1594" s="441" customFormat="1" ht="15" customHeight="1" x14ac:dyDescent="0.25"/>
    <row r="1595" s="441" customFormat="1" ht="15" customHeight="1" x14ac:dyDescent="0.25"/>
    <row r="1596" s="441" customFormat="1" ht="15" customHeight="1" x14ac:dyDescent="0.25"/>
    <row r="1597" s="441" customFormat="1" ht="15" customHeight="1" x14ac:dyDescent="0.25"/>
    <row r="1598" s="441" customFormat="1" ht="15" customHeight="1" x14ac:dyDescent="0.25"/>
    <row r="1599" s="441" customFormat="1" ht="15" customHeight="1" x14ac:dyDescent="0.25"/>
    <row r="1600" s="441" customFormat="1" ht="15" customHeight="1" x14ac:dyDescent="0.25"/>
    <row r="1601" s="441" customFormat="1" ht="15" customHeight="1" x14ac:dyDescent="0.25"/>
    <row r="1602" s="441" customFormat="1" ht="15" customHeight="1" x14ac:dyDescent="0.25"/>
    <row r="1603" s="441" customFormat="1" ht="15" customHeight="1" x14ac:dyDescent="0.25"/>
    <row r="1604" s="441" customFormat="1" ht="15" customHeight="1" x14ac:dyDescent="0.25"/>
    <row r="1605" s="441" customFormat="1" ht="15" customHeight="1" x14ac:dyDescent="0.25"/>
    <row r="1606" s="441" customFormat="1" ht="15" customHeight="1" x14ac:dyDescent="0.25"/>
    <row r="1607" s="441" customFormat="1" ht="15" customHeight="1" x14ac:dyDescent="0.25"/>
    <row r="1608" s="441" customFormat="1" ht="15" customHeight="1" x14ac:dyDescent="0.25"/>
    <row r="1609" s="441" customFormat="1" ht="15" customHeight="1" x14ac:dyDescent="0.25"/>
    <row r="1610" s="441" customFormat="1" ht="15" customHeight="1" x14ac:dyDescent="0.25"/>
    <row r="1611" s="441" customFormat="1" ht="15" customHeight="1" x14ac:dyDescent="0.25"/>
    <row r="1612" s="441" customFormat="1" ht="15" customHeight="1" x14ac:dyDescent="0.25"/>
    <row r="1613" s="441" customFormat="1" ht="15" customHeight="1" x14ac:dyDescent="0.25"/>
    <row r="1614" s="441" customFormat="1" ht="15" customHeight="1" x14ac:dyDescent="0.25"/>
    <row r="1615" s="441" customFormat="1" ht="15" customHeight="1" x14ac:dyDescent="0.25"/>
    <row r="1616" s="441" customFormat="1" ht="15" customHeight="1" x14ac:dyDescent="0.25"/>
  </sheetData>
  <mergeCells count="1">
    <mergeCell ref="B3:D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09F0B-D361-4DCE-87BE-68D089676844}">
  <dimension ref="A1:H31"/>
  <sheetViews>
    <sheetView workbookViewId="0">
      <selection activeCell="J16" sqref="J16"/>
    </sheetView>
  </sheetViews>
  <sheetFormatPr defaultRowHeight="15" x14ac:dyDescent="0.25"/>
  <sheetData>
    <row r="1" spans="1:8" ht="15.75" thickBot="1" x14ac:dyDescent="0.3">
      <c r="B1" s="92"/>
      <c r="C1" s="92"/>
    </row>
    <row r="2" spans="1:8" ht="30" x14ac:dyDescent="0.3">
      <c r="A2" s="85"/>
      <c r="B2" s="521"/>
      <c r="C2" s="522"/>
      <c r="D2" s="91" t="s">
        <v>72</v>
      </c>
    </row>
    <row r="3" spans="1:8" x14ac:dyDescent="0.25">
      <c r="A3" s="85"/>
      <c r="B3" s="523">
        <v>2022</v>
      </c>
      <c r="C3" s="84" t="s">
        <v>67</v>
      </c>
      <c r="D3" s="89">
        <v>9.222075931510588</v>
      </c>
    </row>
    <row r="4" spans="1:8" x14ac:dyDescent="0.25">
      <c r="A4" s="85"/>
      <c r="B4" s="523" t="s">
        <v>65</v>
      </c>
      <c r="C4" s="84" t="s">
        <v>68</v>
      </c>
      <c r="D4" s="89">
        <v>5.9161330900550553</v>
      </c>
    </row>
    <row r="5" spans="1:8" x14ac:dyDescent="0.25">
      <c r="A5" s="85"/>
      <c r="B5" s="523">
        <v>2023</v>
      </c>
      <c r="C5" s="84" t="s">
        <v>69</v>
      </c>
      <c r="D5" s="89">
        <v>6.5651998638557814</v>
      </c>
    </row>
    <row r="6" spans="1:8" x14ac:dyDescent="0.25">
      <c r="A6" s="85"/>
      <c r="B6" s="523" t="s">
        <v>65</v>
      </c>
      <c r="C6" s="84" t="s">
        <v>66</v>
      </c>
      <c r="D6" s="89">
        <v>4.1322135900471579</v>
      </c>
    </row>
    <row r="7" spans="1:8" x14ac:dyDescent="0.25">
      <c r="A7" s="85"/>
      <c r="B7" s="523" t="s">
        <v>65</v>
      </c>
      <c r="C7" s="84" t="s">
        <v>67</v>
      </c>
      <c r="D7" s="89">
        <v>1.153008836164247</v>
      </c>
    </row>
    <row r="8" spans="1:8" x14ac:dyDescent="0.25">
      <c r="A8" s="85"/>
      <c r="B8" s="523" t="s">
        <v>65</v>
      </c>
      <c r="C8" s="84" t="s">
        <v>68</v>
      </c>
      <c r="D8" s="89">
        <v>3.5624000412732642</v>
      </c>
    </row>
    <row r="9" spans="1:8" x14ac:dyDescent="0.25">
      <c r="A9" s="85"/>
      <c r="B9" s="523">
        <v>2024</v>
      </c>
      <c r="C9" s="84" t="s">
        <v>69</v>
      </c>
      <c r="D9" s="89">
        <v>1.4795364359107452</v>
      </c>
      <c r="F9" s="519"/>
    </row>
    <row r="10" spans="1:8" x14ac:dyDescent="0.25">
      <c r="A10" s="85"/>
      <c r="B10" s="523" t="s">
        <v>65</v>
      </c>
      <c r="C10" s="84" t="s">
        <v>66</v>
      </c>
      <c r="D10" s="89">
        <v>1.7423045341319323</v>
      </c>
    </row>
    <row r="11" spans="1:8" ht="15.75" thickBot="1" x14ac:dyDescent="0.3">
      <c r="A11" s="85"/>
      <c r="B11" s="524" t="s">
        <v>65</v>
      </c>
      <c r="C11" s="87" t="s">
        <v>67</v>
      </c>
      <c r="D11" s="90">
        <v>4.0842899354029925</v>
      </c>
    </row>
    <row r="12" spans="1:8" x14ac:dyDescent="0.25">
      <c r="A12" s="519"/>
      <c r="B12" s="83" t="s">
        <v>65</v>
      </c>
      <c r="C12" s="84"/>
      <c r="D12" s="520"/>
    </row>
    <row r="14" spans="1:8" x14ac:dyDescent="0.25">
      <c r="B14" s="546" t="s">
        <v>346</v>
      </c>
      <c r="C14" s="546"/>
      <c r="D14" s="546"/>
      <c r="E14" s="546"/>
      <c r="F14" s="546"/>
      <c r="G14" s="546"/>
      <c r="H14" s="546"/>
    </row>
    <row r="30" spans="2:2" x14ac:dyDescent="0.25">
      <c r="B30" s="8" t="s">
        <v>71</v>
      </c>
    </row>
    <row r="31" spans="2:2" x14ac:dyDescent="0.25">
      <c r="B31" s="8" t="s">
        <v>59</v>
      </c>
    </row>
  </sheetData>
  <mergeCells count="1">
    <mergeCell ref="B14:H14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6B619-64D9-4111-A26F-EC71ACD73769}">
  <dimension ref="A1:D16"/>
  <sheetViews>
    <sheetView workbookViewId="0">
      <selection activeCell="H15" sqref="H15"/>
    </sheetView>
  </sheetViews>
  <sheetFormatPr defaultRowHeight="15" x14ac:dyDescent="0.25"/>
  <cols>
    <col min="1" max="1" width="32.140625" customWidth="1"/>
    <col min="2" max="3" width="7.7109375" bestFit="1" customWidth="1"/>
    <col min="4" max="4" width="8.7109375" customWidth="1"/>
  </cols>
  <sheetData>
    <row r="1" spans="1:4" ht="16.5" x14ac:dyDescent="0.3">
      <c r="A1" s="151"/>
      <c r="B1" s="151"/>
      <c r="C1" s="151"/>
      <c r="D1" s="151"/>
    </row>
    <row r="2" spans="1:4" ht="16.5" x14ac:dyDescent="0.3">
      <c r="A2" s="146" t="s">
        <v>297</v>
      </c>
      <c r="B2" s="151"/>
      <c r="C2" s="151"/>
      <c r="D2" s="151"/>
    </row>
    <row r="3" spans="1:4" ht="30.75" customHeight="1" thickBot="1" x14ac:dyDescent="0.35">
      <c r="A3" s="444"/>
      <c r="B3" s="445">
        <v>45170</v>
      </c>
      <c r="C3" s="445">
        <v>45536</v>
      </c>
      <c r="D3" s="448" t="s">
        <v>248</v>
      </c>
    </row>
    <row r="4" spans="1:4" ht="16.5" customHeight="1" x14ac:dyDescent="0.25">
      <c r="A4" s="466"/>
      <c r="B4" s="570" t="s">
        <v>287</v>
      </c>
      <c r="C4" s="570"/>
      <c r="D4" s="467"/>
    </row>
    <row r="5" spans="1:4" ht="16.5" customHeight="1" x14ac:dyDescent="0.25">
      <c r="A5" s="466" t="s">
        <v>288</v>
      </c>
      <c r="B5" s="468">
        <f>B6+B11</f>
        <v>846.08299999999997</v>
      </c>
      <c r="C5" s="468">
        <f t="shared" ref="C5" si="0">C6+C11</f>
        <v>913.96500000000003</v>
      </c>
      <c r="D5" s="469">
        <f>(C5/B5-1)*100</f>
        <v>8.0230899332571539</v>
      </c>
    </row>
    <row r="6" spans="1:4" ht="16.5" customHeight="1" x14ac:dyDescent="0.25">
      <c r="A6" s="470" t="s">
        <v>298</v>
      </c>
      <c r="B6" s="471">
        <f>SUM(B7:B10)</f>
        <v>785.86199999999997</v>
      </c>
      <c r="C6" s="471">
        <f t="shared" ref="C6" si="1">SUM(C7:C10)</f>
        <v>841.548</v>
      </c>
      <c r="D6" s="469">
        <f>(C6/B6-1)*100</f>
        <v>7.0859769272467732</v>
      </c>
    </row>
    <row r="7" spans="1:4" ht="30" customHeight="1" x14ac:dyDescent="0.25">
      <c r="A7" s="472" t="s">
        <v>299</v>
      </c>
      <c r="B7" s="473">
        <v>183.96899999999999</v>
      </c>
      <c r="C7" s="473">
        <v>185.16499999999999</v>
      </c>
      <c r="D7" s="455">
        <f>(C7/B7-1)*100</f>
        <v>0.65010952932287314</v>
      </c>
    </row>
    <row r="8" spans="1:4" ht="16.5" customHeight="1" x14ac:dyDescent="0.3">
      <c r="A8" s="474" t="s">
        <v>300</v>
      </c>
      <c r="B8" s="473">
        <v>537.66800000000001</v>
      </c>
      <c r="C8" s="473">
        <v>581.83500000000004</v>
      </c>
      <c r="D8" s="455">
        <f>(C8/B8-1)*100</f>
        <v>8.214548754993789</v>
      </c>
    </row>
    <row r="9" spans="1:4" ht="16.5" x14ac:dyDescent="0.3">
      <c r="A9" s="475" t="s">
        <v>301</v>
      </c>
      <c r="B9" s="476">
        <v>63.728999999999999</v>
      </c>
      <c r="C9" s="476">
        <v>71.658000000000001</v>
      </c>
      <c r="D9" s="455">
        <f>(C9/B9-1)*100</f>
        <v>12.441745516170034</v>
      </c>
    </row>
    <row r="10" spans="1:4" ht="16.5" x14ac:dyDescent="0.3">
      <c r="A10" s="475" t="s">
        <v>302</v>
      </c>
      <c r="B10" s="477">
        <v>0.496</v>
      </c>
      <c r="C10" s="477">
        <v>2.89</v>
      </c>
      <c r="D10" s="455">
        <f t="shared" ref="D10:D13" si="2">(C10/B10-1)*100</f>
        <v>482.66129032258067</v>
      </c>
    </row>
    <row r="11" spans="1:4" x14ac:dyDescent="0.25">
      <c r="A11" s="470" t="s">
        <v>303</v>
      </c>
      <c r="B11" s="471">
        <f t="shared" ref="B11:C11" si="3">SUM(B12:B15)</f>
        <v>60.221000000000004</v>
      </c>
      <c r="C11" s="471">
        <f t="shared" si="3"/>
        <v>72.417000000000002</v>
      </c>
      <c r="D11" s="469">
        <f t="shared" si="2"/>
        <v>20.252071536507188</v>
      </c>
    </row>
    <row r="12" spans="1:4" ht="16.5" x14ac:dyDescent="0.3">
      <c r="A12" s="475" t="s">
        <v>304</v>
      </c>
      <c r="B12" s="478">
        <v>32.457000000000001</v>
      </c>
      <c r="C12" s="478">
        <v>40.706000000000003</v>
      </c>
      <c r="D12" s="455">
        <f t="shared" si="2"/>
        <v>25.41516467942202</v>
      </c>
    </row>
    <row r="13" spans="1:4" ht="16.5" x14ac:dyDescent="0.3">
      <c r="A13" s="475" t="s">
        <v>305</v>
      </c>
      <c r="B13" s="478">
        <v>21.233000000000001</v>
      </c>
      <c r="C13" s="478">
        <v>23.634</v>
      </c>
      <c r="D13" s="455">
        <f t="shared" si="2"/>
        <v>11.307869825271988</v>
      </c>
    </row>
    <row r="14" spans="1:4" ht="16.5" x14ac:dyDescent="0.3">
      <c r="A14" s="475" t="s">
        <v>306</v>
      </c>
      <c r="B14" s="478">
        <v>5.2549999999999999</v>
      </c>
      <c r="C14" s="478">
        <v>6.8140000000000001</v>
      </c>
      <c r="D14" s="455">
        <f>(C14/B14-1)*100</f>
        <v>29.66698382492865</v>
      </c>
    </row>
    <row r="15" spans="1:4" ht="17.25" thickBot="1" x14ac:dyDescent="0.35">
      <c r="A15" s="479" t="s">
        <v>307</v>
      </c>
      <c r="B15" s="480">
        <v>1.276</v>
      </c>
      <c r="C15" s="480">
        <v>1.2629999999999999</v>
      </c>
      <c r="D15" s="481">
        <f>(C15/B15-1)*100</f>
        <v>-1.0188087774294807</v>
      </c>
    </row>
    <row r="16" spans="1:4" x14ac:dyDescent="0.25">
      <c r="A16" s="301" t="s">
        <v>296</v>
      </c>
    </row>
  </sheetData>
  <mergeCells count="1">
    <mergeCell ref="B4:C4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38D5E-5696-4E6B-896D-33E61A7F2183}">
  <dimension ref="A1:D14"/>
  <sheetViews>
    <sheetView workbookViewId="0">
      <selection activeCell="F9" sqref="F9"/>
    </sheetView>
  </sheetViews>
  <sheetFormatPr defaultRowHeight="15" x14ac:dyDescent="0.25"/>
  <cols>
    <col min="1" max="1" width="32.140625" customWidth="1"/>
    <col min="2" max="3" width="7.7109375" bestFit="1" customWidth="1"/>
    <col min="4" max="4" width="8.85546875" customWidth="1"/>
  </cols>
  <sheetData>
    <row r="1" spans="1:4" ht="30.75" thickBot="1" x14ac:dyDescent="0.35">
      <c r="A1" s="482"/>
      <c r="B1" s="483">
        <v>45170</v>
      </c>
      <c r="C1" s="483">
        <v>45536</v>
      </c>
      <c r="D1" s="484" t="s">
        <v>3</v>
      </c>
    </row>
    <row r="2" spans="1:4" ht="16.5" x14ac:dyDescent="0.3">
      <c r="A2" s="485"/>
      <c r="B2" s="570" t="s">
        <v>287</v>
      </c>
      <c r="C2" s="570"/>
      <c r="D2" s="485"/>
    </row>
    <row r="3" spans="1:4" ht="16.5" customHeight="1" x14ac:dyDescent="0.3">
      <c r="A3" s="486" t="s">
        <v>308</v>
      </c>
      <c r="B3" s="487">
        <v>324.37399999999997</v>
      </c>
      <c r="C3" s="487">
        <v>358.89000000000004</v>
      </c>
      <c r="D3" s="488">
        <f>(C3/B3-1)*100</f>
        <v>10.64080351692802</v>
      </c>
    </row>
    <row r="4" spans="1:4" ht="16.5" x14ac:dyDescent="0.3">
      <c r="A4" s="489" t="s">
        <v>309</v>
      </c>
      <c r="B4" s="487">
        <v>5.4989999999999997</v>
      </c>
      <c r="C4" s="487">
        <v>6.6849999999999996</v>
      </c>
      <c r="D4" s="488">
        <f t="shared" ref="D4:D8" si="0">(C4/B4-1)*100</f>
        <v>21.567557737770503</v>
      </c>
    </row>
    <row r="5" spans="1:4" ht="30" customHeight="1" x14ac:dyDescent="0.3">
      <c r="A5" s="486" t="s">
        <v>310</v>
      </c>
      <c r="B5" s="490">
        <v>92.993000000000023</v>
      </c>
      <c r="C5" s="490">
        <v>94.991</v>
      </c>
      <c r="D5" s="488">
        <f t="shared" si="0"/>
        <v>2.1485488155022159</v>
      </c>
    </row>
    <row r="6" spans="1:4" ht="16.5" x14ac:dyDescent="0.3">
      <c r="A6" s="489" t="s">
        <v>311</v>
      </c>
      <c r="B6" s="487">
        <v>12.778</v>
      </c>
      <c r="C6" s="487">
        <v>15.029</v>
      </c>
      <c r="D6" s="488">
        <f t="shared" si="0"/>
        <v>17.616215370167467</v>
      </c>
    </row>
    <row r="7" spans="1:4" ht="16.5" x14ac:dyDescent="0.3">
      <c r="A7" s="489" t="s">
        <v>312</v>
      </c>
      <c r="B7" s="487">
        <v>6.6879999999999997</v>
      </c>
      <c r="C7" s="487">
        <v>6.7539999999999996</v>
      </c>
      <c r="D7" s="488">
        <f t="shared" si="0"/>
        <v>0.98684210526316374</v>
      </c>
    </row>
    <row r="8" spans="1:4" ht="16.5" x14ac:dyDescent="0.3">
      <c r="A8" s="489" t="s">
        <v>313</v>
      </c>
      <c r="B8" s="487">
        <v>95.336000000000013</v>
      </c>
      <c r="C8" s="487">
        <v>99.48599999999999</v>
      </c>
      <c r="D8" s="488">
        <f t="shared" si="0"/>
        <v>4.353025090207252</v>
      </c>
    </row>
    <row r="9" spans="1:4" ht="16.5" x14ac:dyDescent="0.3">
      <c r="A9" s="489" t="s">
        <v>314</v>
      </c>
      <c r="B9" s="487"/>
      <c r="C9" s="487"/>
      <c r="D9" s="488"/>
    </row>
    <row r="10" spans="1:4" ht="16.5" customHeight="1" x14ac:dyDescent="0.25">
      <c r="A10" s="491" t="s">
        <v>315</v>
      </c>
      <c r="B10" s="571">
        <v>35.369</v>
      </c>
      <c r="C10" s="571">
        <v>33.448999999999998</v>
      </c>
      <c r="D10" s="572">
        <f>(C10:C11/B10-1)*100</f>
        <v>-5.4284825694817513</v>
      </c>
    </row>
    <row r="11" spans="1:4" ht="16.5" customHeight="1" x14ac:dyDescent="0.25">
      <c r="A11" s="491" t="s">
        <v>316</v>
      </c>
      <c r="B11" s="571"/>
      <c r="C11" s="571"/>
      <c r="D11" s="572"/>
    </row>
    <row r="12" spans="1:4" ht="17.25" thickBot="1" x14ac:dyDescent="0.35">
      <c r="A12" s="492" t="s">
        <v>317</v>
      </c>
      <c r="B12" s="493">
        <v>9.6809999999999992</v>
      </c>
      <c r="C12" s="493">
        <v>7.593</v>
      </c>
      <c r="D12" s="494">
        <f>(C12/B12-1)*100</f>
        <v>-21.568019832661911</v>
      </c>
    </row>
    <row r="13" spans="1:4" ht="16.5" customHeight="1" thickBot="1" x14ac:dyDescent="0.3">
      <c r="A13" s="495" t="s">
        <v>300</v>
      </c>
      <c r="B13" s="496">
        <f t="shared" ref="B13:C13" si="1">SUM(B3:B8)</f>
        <v>537.66800000000001</v>
      </c>
      <c r="C13" s="496">
        <f t="shared" si="1"/>
        <v>581.83500000000004</v>
      </c>
      <c r="D13" s="497">
        <f>(C13/B13-1)*100</f>
        <v>8.214548754993789</v>
      </c>
    </row>
    <row r="14" spans="1:4" x14ac:dyDescent="0.25">
      <c r="A14" s="301" t="s">
        <v>296</v>
      </c>
    </row>
  </sheetData>
  <mergeCells count="4">
    <mergeCell ref="B2:C2"/>
    <mergeCell ref="B10:B11"/>
    <mergeCell ref="C10:C11"/>
    <mergeCell ref="D10:D11"/>
  </mergeCells>
  <pageMargins left="0.7" right="0.7" top="0.75" bottom="0.75" header="0.3" footer="0.3"/>
  <pageSetup orientation="portrait" r:id="rId1"/>
  <ignoredErrors>
    <ignoredError sqref="D10" formulaRange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FA5DF-0A97-4F0A-8CAD-CF823C48A134}">
  <dimension ref="A1:D12"/>
  <sheetViews>
    <sheetView workbookViewId="0">
      <selection activeCell="G27" sqref="G27"/>
    </sheetView>
  </sheetViews>
  <sheetFormatPr defaultRowHeight="15" x14ac:dyDescent="0.25"/>
  <cols>
    <col min="1" max="1" width="32.140625" customWidth="1"/>
    <col min="2" max="3" width="7.7109375" bestFit="1" customWidth="1"/>
    <col min="4" max="4" width="8.85546875" customWidth="1"/>
  </cols>
  <sheetData>
    <row r="1" spans="1:4" ht="16.5" x14ac:dyDescent="0.3">
      <c r="A1" s="151" t="s">
        <v>318</v>
      </c>
      <c r="B1" s="151"/>
      <c r="C1" s="151"/>
      <c r="D1" s="151"/>
    </row>
    <row r="2" spans="1:4" ht="32.25" customHeight="1" thickBot="1" x14ac:dyDescent="0.35">
      <c r="A2" s="444"/>
      <c r="B2" s="445">
        <v>45170</v>
      </c>
      <c r="C2" s="445">
        <v>45536</v>
      </c>
      <c r="D2" s="448" t="s">
        <v>248</v>
      </c>
    </row>
    <row r="3" spans="1:4" ht="16.5" x14ac:dyDescent="0.25">
      <c r="A3" s="466"/>
      <c r="B3" s="570" t="s">
        <v>287</v>
      </c>
      <c r="C3" s="570"/>
      <c r="D3" s="467"/>
    </row>
    <row r="4" spans="1:4" x14ac:dyDescent="0.25">
      <c r="A4" s="446" t="s">
        <v>289</v>
      </c>
      <c r="B4" s="498">
        <f t="shared" ref="B4:C4" si="0">SUM(B5:B11)</f>
        <v>738.57900000000006</v>
      </c>
      <c r="C4" s="498">
        <f t="shared" si="0"/>
        <v>784.32400000000007</v>
      </c>
      <c r="D4" s="499">
        <f>(C4/B4-1)*100</f>
        <v>6.1936502391755077</v>
      </c>
    </row>
    <row r="5" spans="1:4" ht="16.5" x14ac:dyDescent="0.3">
      <c r="A5" s="500" t="s">
        <v>319</v>
      </c>
      <c r="B5" s="501">
        <v>323.59399999999999</v>
      </c>
      <c r="C5" s="501">
        <v>341.03500000000003</v>
      </c>
      <c r="D5" s="488">
        <f>(C5/B5-1)*100</f>
        <v>5.3897785496640926</v>
      </c>
    </row>
    <row r="6" spans="1:4" ht="16.5" x14ac:dyDescent="0.3">
      <c r="A6" s="500" t="s">
        <v>320</v>
      </c>
      <c r="B6" s="501">
        <v>109.65300000000001</v>
      </c>
      <c r="C6" s="501">
        <v>119.36799999999999</v>
      </c>
      <c r="D6" s="488">
        <f t="shared" ref="D6:D10" si="1">(C6/B6-1)*100</f>
        <v>8.8597667186488103</v>
      </c>
    </row>
    <row r="7" spans="1:4" ht="16.5" customHeight="1" x14ac:dyDescent="0.3">
      <c r="A7" s="500" t="s">
        <v>321</v>
      </c>
      <c r="B7" s="501">
        <v>40.484999999999999</v>
      </c>
      <c r="C7" s="501">
        <v>40.957999999999998</v>
      </c>
      <c r="D7" s="488">
        <f t="shared" si="1"/>
        <v>1.16833395084599</v>
      </c>
    </row>
    <row r="8" spans="1:4" ht="16.5" x14ac:dyDescent="0.3">
      <c r="A8" s="500" t="s">
        <v>322</v>
      </c>
      <c r="B8" s="501">
        <v>196.166</v>
      </c>
      <c r="C8" s="501">
        <v>203.60499999999999</v>
      </c>
      <c r="D8" s="488">
        <f t="shared" si="1"/>
        <v>3.7921964050854795</v>
      </c>
    </row>
    <row r="9" spans="1:4" ht="16.5" x14ac:dyDescent="0.3">
      <c r="A9" s="500" t="s">
        <v>323</v>
      </c>
      <c r="B9" s="501">
        <v>50.042999999999999</v>
      </c>
      <c r="C9" s="501">
        <v>61.07</v>
      </c>
      <c r="D9" s="488">
        <f t="shared" si="1"/>
        <v>22.035049857122878</v>
      </c>
    </row>
    <row r="10" spans="1:4" ht="16.5" x14ac:dyDescent="0.3">
      <c r="A10" s="500" t="s">
        <v>324</v>
      </c>
      <c r="B10" s="501">
        <v>13.467000000000001</v>
      </c>
      <c r="C10" s="501">
        <v>12.968</v>
      </c>
      <c r="D10" s="488">
        <f t="shared" si="1"/>
        <v>-3.7053538278755571</v>
      </c>
    </row>
    <row r="11" spans="1:4" ht="17.25" thickBot="1" x14ac:dyDescent="0.35">
      <c r="A11" s="502" t="s">
        <v>325</v>
      </c>
      <c r="B11" s="503">
        <v>5.1710000000000003</v>
      </c>
      <c r="C11" s="503">
        <v>5.32</v>
      </c>
      <c r="D11" s="494">
        <f>(C11/B11-1)*100</f>
        <v>2.8814542641655283</v>
      </c>
    </row>
    <row r="12" spans="1:4" ht="16.5" x14ac:dyDescent="0.3">
      <c r="A12" s="301" t="s">
        <v>296</v>
      </c>
      <c r="B12" s="178"/>
      <c r="C12" s="178"/>
      <c r="D12" s="151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0315D-7B5F-4E44-AD5D-3EF53D49AECF}">
  <dimension ref="A1:G11"/>
  <sheetViews>
    <sheetView workbookViewId="0">
      <selection activeCell="B3" sqref="B3:C3"/>
    </sheetView>
  </sheetViews>
  <sheetFormatPr defaultRowHeight="15" x14ac:dyDescent="0.25"/>
  <cols>
    <col min="1" max="1" width="27.28515625" bestFit="1" customWidth="1"/>
    <col min="2" max="3" width="7.7109375" bestFit="1" customWidth="1"/>
    <col min="4" max="4" width="8.5703125" bestFit="1" customWidth="1"/>
  </cols>
  <sheetData>
    <row r="1" spans="1:7" ht="17.25" thickBot="1" x14ac:dyDescent="0.35">
      <c r="A1" s="146" t="s">
        <v>326</v>
      </c>
      <c r="B1" s="504"/>
      <c r="C1" s="505"/>
      <c r="D1" s="151"/>
    </row>
    <row r="2" spans="1:7" ht="35.25" customHeight="1" thickBot="1" x14ac:dyDescent="0.35">
      <c r="A2" s="482"/>
      <c r="B2" s="483">
        <v>45170</v>
      </c>
      <c r="C2" s="483">
        <v>45536</v>
      </c>
      <c r="D2" s="484" t="s">
        <v>248</v>
      </c>
    </row>
    <row r="3" spans="1:7" ht="16.5" x14ac:dyDescent="0.3">
      <c r="A3" s="466"/>
      <c r="B3" s="570" t="s">
        <v>287</v>
      </c>
      <c r="C3" s="570"/>
      <c r="D3" s="478"/>
    </row>
    <row r="4" spans="1:7" ht="30" customHeight="1" x14ac:dyDescent="0.25">
      <c r="A4" s="506" t="s">
        <v>327</v>
      </c>
      <c r="B4" s="499">
        <f>B5+B9</f>
        <v>75.651841109999992</v>
      </c>
      <c r="C4" s="499">
        <f>C5+C9</f>
        <v>72.756374920000013</v>
      </c>
      <c r="D4" s="507">
        <f>(C4/B4-1)*100</f>
        <v>-3.8273572030981806</v>
      </c>
    </row>
    <row r="5" spans="1:7" ht="16.5" x14ac:dyDescent="0.3">
      <c r="A5" s="508" t="s">
        <v>328</v>
      </c>
      <c r="B5" s="509">
        <f>SUM(B6:B8)</f>
        <v>72.457999999999998</v>
      </c>
      <c r="C5" s="509">
        <f>SUM(C6:C8)</f>
        <v>73.829000000000008</v>
      </c>
      <c r="D5" s="462">
        <f>(C5/B5-1)*100</f>
        <v>1.8921306135968541</v>
      </c>
    </row>
    <row r="6" spans="1:7" ht="33" x14ac:dyDescent="0.3">
      <c r="A6" s="460" t="s">
        <v>329</v>
      </c>
      <c r="B6" s="488">
        <v>22.664000000000001</v>
      </c>
      <c r="C6" s="488">
        <v>16.23</v>
      </c>
      <c r="D6" s="488">
        <f>(C6/B6-1)*100</f>
        <v>-28.388633956936115</v>
      </c>
    </row>
    <row r="7" spans="1:7" ht="66" x14ac:dyDescent="0.3">
      <c r="A7" s="460" t="s">
        <v>330</v>
      </c>
      <c r="B7" s="488">
        <v>23.481000000000002</v>
      </c>
      <c r="C7" s="488">
        <v>23.151</v>
      </c>
      <c r="D7" s="488">
        <f t="shared" ref="D7:D9" si="0">(C7/B7-1)*100</f>
        <v>-1.4053915932030203</v>
      </c>
    </row>
    <row r="8" spans="1:7" ht="16.5" x14ac:dyDescent="0.3">
      <c r="A8" s="460" t="s">
        <v>331</v>
      </c>
      <c r="B8" s="509">
        <v>26.312999999999999</v>
      </c>
      <c r="C8" s="509">
        <v>34.448</v>
      </c>
      <c r="D8" s="488">
        <f t="shared" si="0"/>
        <v>30.916277125375302</v>
      </c>
    </row>
    <row r="9" spans="1:7" ht="16.5" x14ac:dyDescent="0.3">
      <c r="A9" s="508" t="s">
        <v>332</v>
      </c>
      <c r="B9" s="509">
        <v>3.1938411100000006</v>
      </c>
      <c r="C9" s="509">
        <v>-1.0726250800000015</v>
      </c>
      <c r="D9" s="488">
        <f t="shared" si="0"/>
        <v>-133.58417163087995</v>
      </c>
    </row>
    <row r="10" spans="1:7" ht="30.75" thickBot="1" x14ac:dyDescent="0.3">
      <c r="A10" s="510" t="s">
        <v>333</v>
      </c>
      <c r="B10" s="497">
        <f>B4-'Table 24'!B7</f>
        <v>35.166841109999993</v>
      </c>
      <c r="C10" s="497">
        <f>C4-'Table 24'!C7</f>
        <v>31.798374920000015</v>
      </c>
      <c r="D10" s="511">
        <f>(C10/B10-1)*100</f>
        <v>-9.5785293295567726</v>
      </c>
    </row>
    <row r="11" spans="1:7" ht="15" customHeight="1" x14ac:dyDescent="0.25">
      <c r="A11" s="573" t="s">
        <v>296</v>
      </c>
      <c r="B11" s="573"/>
      <c r="C11" s="573"/>
      <c r="D11" s="573"/>
      <c r="E11" s="573"/>
      <c r="F11" s="573"/>
      <c r="G11" s="573"/>
    </row>
  </sheetData>
  <mergeCells count="2">
    <mergeCell ref="B3:C3"/>
    <mergeCell ref="A11:G11"/>
  </mergeCells>
  <pageMargins left="0.7" right="0.7" top="0.75" bottom="0.75" header="0.3" footer="0.3"/>
  <pageSetup orientation="portrait" r:id="rId1"/>
  <ignoredErrors>
    <ignoredError sqref="B5:C5" formulaRange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5BA5D-DA5C-4968-97DF-1CF2F4BC3CB3}">
  <dimension ref="A1:Q9"/>
  <sheetViews>
    <sheetView workbookViewId="0">
      <selection activeCell="D15" sqref="D15"/>
    </sheetView>
  </sheetViews>
  <sheetFormatPr defaultRowHeight="15" x14ac:dyDescent="0.25"/>
  <cols>
    <col min="1" max="1" width="32.140625" customWidth="1"/>
    <col min="2" max="3" width="7.7109375" bestFit="1" customWidth="1"/>
    <col min="4" max="4" width="9.28515625" bestFit="1" customWidth="1"/>
    <col min="5" max="5" width="12.5703125" customWidth="1"/>
    <col min="6" max="6" width="10.85546875" customWidth="1"/>
    <col min="7" max="7" width="16" customWidth="1"/>
    <col min="8" max="8" width="12.7109375" customWidth="1"/>
  </cols>
  <sheetData>
    <row r="1" spans="1:17" ht="17.25" thickBot="1" x14ac:dyDescent="0.35">
      <c r="A1" s="512" t="s">
        <v>334</v>
      </c>
      <c r="B1" s="504"/>
      <c r="C1" s="505"/>
      <c r="D1" s="151"/>
      <c r="E1" s="178"/>
      <c r="F1" s="178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</row>
    <row r="2" spans="1:17" ht="34.5" customHeight="1" thickBot="1" x14ac:dyDescent="0.35">
      <c r="A2" s="482"/>
      <c r="B2" s="483">
        <v>45170</v>
      </c>
      <c r="C2" s="483">
        <v>45536</v>
      </c>
      <c r="D2" s="484" t="s">
        <v>248</v>
      </c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</row>
    <row r="3" spans="1:17" ht="16.5" x14ac:dyDescent="0.3">
      <c r="A3" s="485"/>
      <c r="B3" s="570" t="s">
        <v>287</v>
      </c>
      <c r="C3" s="570"/>
      <c r="D3" s="485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</row>
    <row r="4" spans="1:17" ht="16.5" x14ac:dyDescent="0.3">
      <c r="A4" s="446" t="s">
        <v>293</v>
      </c>
      <c r="B4" s="451"/>
      <c r="C4" s="451"/>
      <c r="D4" s="513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</row>
    <row r="5" spans="1:17" ht="30" customHeight="1" x14ac:dyDescent="0.3">
      <c r="A5" s="460" t="s">
        <v>335</v>
      </c>
      <c r="B5" s="514">
        <f>'Table 21'!C9+'Table 21'!C13</f>
        <v>35.790543889999952</v>
      </c>
      <c r="C5" s="514">
        <f>'Table 21'!D9+'Table 21'!D13</f>
        <v>65.63013907999995</v>
      </c>
      <c r="D5" s="455">
        <f>(C5/B5-1)*100</f>
        <v>83.372846419183148</v>
      </c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</row>
    <row r="6" spans="1:17" ht="16.5" x14ac:dyDescent="0.3">
      <c r="A6" s="457" t="s">
        <v>295</v>
      </c>
      <c r="B6" s="459">
        <f>B7-B8</f>
        <v>-36.546615000000003</v>
      </c>
      <c r="C6" s="459">
        <f>C7-C8</f>
        <v>-32.212485999999998</v>
      </c>
      <c r="D6" s="455">
        <f>(C6/B6-1)*100</f>
        <v>-11.859180391946023</v>
      </c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</row>
    <row r="7" spans="1:17" ht="16.5" x14ac:dyDescent="0.3">
      <c r="A7" s="457" t="s">
        <v>336</v>
      </c>
      <c r="B7" s="459">
        <v>0</v>
      </c>
      <c r="C7" s="459">
        <v>0</v>
      </c>
      <c r="D7" s="514" t="s">
        <v>343</v>
      </c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</row>
    <row r="8" spans="1:17" ht="17.25" thickBot="1" x14ac:dyDescent="0.35">
      <c r="A8" s="515" t="s">
        <v>337</v>
      </c>
      <c r="B8" s="516">
        <v>36.546615000000003</v>
      </c>
      <c r="C8" s="516">
        <v>32.212485999999998</v>
      </c>
      <c r="D8" s="481">
        <f>(C8/B8-1)*100</f>
        <v>-11.859180391946023</v>
      </c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</row>
    <row r="9" spans="1:17" x14ac:dyDescent="0.25">
      <c r="A9" t="s">
        <v>338</v>
      </c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668B5-49DC-46A0-8304-361245719A6B}">
  <dimension ref="A2:C31"/>
  <sheetViews>
    <sheetView workbookViewId="0">
      <selection activeCell="H7" sqref="H7"/>
    </sheetView>
  </sheetViews>
  <sheetFormatPr defaultColWidth="9.140625" defaultRowHeight="16.5" x14ac:dyDescent="0.3"/>
  <cols>
    <col min="1" max="1" width="9.42578125" style="151" customWidth="1"/>
    <col min="2" max="2" width="8.7109375" style="151" bestFit="1" customWidth="1"/>
    <col min="3" max="16384" width="9.140625" style="151"/>
  </cols>
  <sheetData>
    <row r="2" spans="1:3" ht="30.75" x14ac:dyDescent="0.3">
      <c r="C2" s="517" t="s">
        <v>339</v>
      </c>
    </row>
    <row r="3" spans="1:3" x14ac:dyDescent="0.3">
      <c r="A3" s="574">
        <v>2022</v>
      </c>
      <c r="B3" s="151" t="s">
        <v>67</v>
      </c>
      <c r="C3" s="178">
        <v>524.427864</v>
      </c>
    </row>
    <row r="4" spans="1:3" x14ac:dyDescent="0.3">
      <c r="A4" s="574"/>
      <c r="B4" s="151" t="s">
        <v>68</v>
      </c>
      <c r="C4" s="178">
        <v>506.4</v>
      </c>
    </row>
    <row r="5" spans="1:3" x14ac:dyDescent="0.3">
      <c r="A5" s="574">
        <v>2023</v>
      </c>
      <c r="B5" s="151" t="s">
        <v>69</v>
      </c>
      <c r="C5" s="518">
        <v>496.055295</v>
      </c>
    </row>
    <row r="6" spans="1:3" x14ac:dyDescent="0.3">
      <c r="A6" s="574"/>
      <c r="B6" s="151" t="s">
        <v>66</v>
      </c>
      <c r="C6" s="178">
        <v>477.18826723000001</v>
      </c>
    </row>
    <row r="7" spans="1:3" x14ac:dyDescent="0.3">
      <c r="A7" s="574"/>
      <c r="B7" s="151" t="s">
        <v>67</v>
      </c>
      <c r="C7" s="178">
        <v>469.04925378000002</v>
      </c>
    </row>
    <row r="8" spans="1:3" x14ac:dyDescent="0.3">
      <c r="A8" s="574"/>
      <c r="B8" s="151" t="s">
        <v>68</v>
      </c>
      <c r="C8" s="178">
        <v>453.19882367000002</v>
      </c>
    </row>
    <row r="9" spans="1:3" x14ac:dyDescent="0.3">
      <c r="A9" s="574">
        <v>2024</v>
      </c>
      <c r="B9" s="151" t="s">
        <v>69</v>
      </c>
      <c r="C9" s="178">
        <v>445.90558104000002</v>
      </c>
    </row>
    <row r="10" spans="1:3" x14ac:dyDescent="0.3">
      <c r="A10" s="574"/>
      <c r="B10" s="151" t="s">
        <v>66</v>
      </c>
      <c r="C10" s="178">
        <v>430.05515092000002</v>
      </c>
    </row>
    <row r="11" spans="1:3" x14ac:dyDescent="0.3">
      <c r="A11" s="574"/>
      <c r="B11" s="151" t="s">
        <v>67</v>
      </c>
      <c r="C11" s="178">
        <v>421.07036632000001</v>
      </c>
    </row>
    <row r="12" spans="1:3" x14ac:dyDescent="0.3">
      <c r="A12" s="123"/>
    </row>
    <row r="17" spans="1:1" x14ac:dyDescent="0.3">
      <c r="A17" s="146" t="s">
        <v>340</v>
      </c>
    </row>
    <row r="31" spans="1:1" x14ac:dyDescent="0.3">
      <c r="A31" s="8" t="s">
        <v>338</v>
      </c>
    </row>
  </sheetData>
  <mergeCells count="3">
    <mergeCell ref="A3:A4"/>
    <mergeCell ref="A5:A8"/>
    <mergeCell ref="A9:A1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12D3A-251B-4E36-A7D6-E0F924077362}">
  <dimension ref="A1:D17"/>
  <sheetViews>
    <sheetView workbookViewId="0">
      <selection activeCell="E3" sqref="E3"/>
    </sheetView>
  </sheetViews>
  <sheetFormatPr defaultRowHeight="15" x14ac:dyDescent="0.25"/>
  <cols>
    <col min="1" max="1" width="31.42578125" bestFit="1" customWidth="1"/>
    <col min="2" max="2" width="12.140625" customWidth="1"/>
    <col min="3" max="3" width="12.5703125" customWidth="1"/>
  </cols>
  <sheetData>
    <row r="1" spans="1:4" ht="15.75" thickBot="1" x14ac:dyDescent="0.3">
      <c r="A1" s="81" t="s">
        <v>60</v>
      </c>
      <c r="B1" s="2"/>
      <c r="C1" s="2"/>
      <c r="D1" s="2"/>
    </row>
    <row r="2" spans="1:4" ht="15.75" thickBot="1" x14ac:dyDescent="0.3">
      <c r="A2" s="78"/>
      <c r="B2" s="544" t="s">
        <v>45</v>
      </c>
      <c r="C2" s="545"/>
    </row>
    <row r="3" spans="1:4" ht="29.25" customHeight="1" thickBot="1" x14ac:dyDescent="0.3">
      <c r="A3" s="79" t="s">
        <v>46</v>
      </c>
      <c r="B3" s="80" t="s">
        <v>61</v>
      </c>
      <c r="C3" s="80" t="s">
        <v>344</v>
      </c>
    </row>
    <row r="4" spans="1:4" x14ac:dyDescent="0.25">
      <c r="A4" s="70" t="s">
        <v>47</v>
      </c>
      <c r="B4" s="71">
        <v>7.9644431308035166</v>
      </c>
      <c r="C4" s="72">
        <v>1.6988522116927527</v>
      </c>
    </row>
    <row r="5" spans="1:4" x14ac:dyDescent="0.25">
      <c r="A5" s="73" t="s">
        <v>48</v>
      </c>
      <c r="B5" s="71">
        <v>4.0225605000435536</v>
      </c>
      <c r="C5" s="72">
        <v>-0.16651632705945474</v>
      </c>
    </row>
    <row r="6" spans="1:4" x14ac:dyDescent="0.25">
      <c r="A6" s="73" t="s">
        <v>49</v>
      </c>
      <c r="B6" s="71">
        <v>4.5329062947647287</v>
      </c>
      <c r="C6" s="72">
        <v>0.20888853150511011</v>
      </c>
    </row>
    <row r="7" spans="1:4" x14ac:dyDescent="0.25">
      <c r="A7" s="73" t="s">
        <v>50</v>
      </c>
      <c r="B7" s="71">
        <v>4.137726204352262</v>
      </c>
      <c r="C7" s="72">
        <v>3.6379977866394739</v>
      </c>
    </row>
    <row r="8" spans="1:4" x14ac:dyDescent="0.25">
      <c r="A8" s="73" t="s">
        <v>51</v>
      </c>
      <c r="B8" s="71">
        <v>10.7278774959467</v>
      </c>
      <c r="C8" s="72">
        <v>1.4213091481313427</v>
      </c>
    </row>
    <row r="9" spans="1:4" x14ac:dyDescent="0.25">
      <c r="A9" s="73" t="s">
        <v>52</v>
      </c>
      <c r="B9" s="71">
        <v>1.4167987070744061</v>
      </c>
      <c r="C9" s="72">
        <v>2.8530879608866115</v>
      </c>
    </row>
    <row r="10" spans="1:4" x14ac:dyDescent="0.25">
      <c r="A10" s="73" t="s">
        <v>53</v>
      </c>
      <c r="B10" s="71">
        <v>2.0475748698569163</v>
      </c>
      <c r="C10" s="72">
        <v>-0.22843311133897259</v>
      </c>
    </row>
    <row r="11" spans="1:4" x14ac:dyDescent="0.25">
      <c r="A11" s="73" t="s">
        <v>31</v>
      </c>
      <c r="B11" s="71">
        <v>-1.042248026527929</v>
      </c>
      <c r="C11" s="72">
        <v>8.8840956095635164</v>
      </c>
    </row>
    <row r="12" spans="1:4" x14ac:dyDescent="0.25">
      <c r="A12" s="73" t="s">
        <v>54</v>
      </c>
      <c r="B12" s="71">
        <v>3.5850495115145264</v>
      </c>
      <c r="C12" s="72">
        <v>0.77203992451242698</v>
      </c>
    </row>
    <row r="13" spans="1:4" x14ac:dyDescent="0.25">
      <c r="A13" s="73" t="s">
        <v>55</v>
      </c>
      <c r="B13" s="71">
        <v>2.2516946621407499</v>
      </c>
      <c r="C13" s="72">
        <v>9.0927062989060659</v>
      </c>
    </row>
    <row r="14" spans="1:4" x14ac:dyDescent="0.25">
      <c r="A14" s="73" t="s">
        <v>56</v>
      </c>
      <c r="B14" s="71">
        <v>4.823858021130988</v>
      </c>
      <c r="C14" s="72">
        <v>0.55572154514922545</v>
      </c>
    </row>
    <row r="15" spans="1:4" x14ac:dyDescent="0.25">
      <c r="A15" s="73" t="s">
        <v>57</v>
      </c>
      <c r="B15" s="71">
        <v>2.9867277663913114</v>
      </c>
      <c r="C15" s="72">
        <v>2.0837862114506862</v>
      </c>
    </row>
    <row r="16" spans="1:4" ht="15.75" thickBot="1" x14ac:dyDescent="0.3">
      <c r="A16" s="74" t="s">
        <v>58</v>
      </c>
      <c r="B16" s="75">
        <v>3.9046464234330074</v>
      </c>
      <c r="C16" s="76">
        <v>2.4345726331927722</v>
      </c>
    </row>
    <row r="17" spans="1:3" x14ac:dyDescent="0.25">
      <c r="A17" s="77" t="s">
        <v>59</v>
      </c>
      <c r="B17" s="77"/>
      <c r="C17" s="77"/>
    </row>
  </sheetData>
  <mergeCells count="1">
    <mergeCell ref="B2:C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E756C-192A-4BEB-A063-A3966B646C53}">
  <dimension ref="A1:H35"/>
  <sheetViews>
    <sheetView topLeftCell="A15" zoomScale="120" zoomScaleNormal="120" workbookViewId="0">
      <selection activeCell="H11" sqref="H11"/>
    </sheetView>
  </sheetViews>
  <sheetFormatPr defaultRowHeight="15" x14ac:dyDescent="0.25"/>
  <cols>
    <col min="1" max="1" width="2.85546875" customWidth="1"/>
  </cols>
  <sheetData>
    <row r="1" spans="1:8" ht="15.75" thickBot="1" x14ac:dyDescent="0.3"/>
    <row r="2" spans="1:8" ht="30" x14ac:dyDescent="0.3">
      <c r="A2" s="85"/>
      <c r="B2" s="525"/>
      <c r="C2" s="526"/>
      <c r="D2" s="82" t="s">
        <v>63</v>
      </c>
      <c r="E2" s="82" t="s">
        <v>70</v>
      </c>
      <c r="F2" s="88" t="s">
        <v>64</v>
      </c>
    </row>
    <row r="3" spans="1:8" x14ac:dyDescent="0.25">
      <c r="A3" s="85"/>
      <c r="B3" s="523">
        <v>2021</v>
      </c>
      <c r="C3" s="84" t="s">
        <v>67</v>
      </c>
      <c r="D3" s="520">
        <v>6.7195000783678296</v>
      </c>
      <c r="E3" s="520">
        <v>3.3241258303928589</v>
      </c>
      <c r="F3" s="89">
        <v>4.7274643193940307</v>
      </c>
    </row>
    <row r="4" spans="1:8" x14ac:dyDescent="0.25">
      <c r="A4" s="85"/>
      <c r="B4" s="523" t="s">
        <v>65</v>
      </c>
      <c r="C4" s="84" t="s">
        <v>68</v>
      </c>
      <c r="D4" s="520">
        <v>7.8596208891797517</v>
      </c>
      <c r="E4" s="520">
        <v>4.2931041113803303</v>
      </c>
      <c r="F4" s="89">
        <v>5.8627935753126081</v>
      </c>
    </row>
    <row r="5" spans="1:8" x14ac:dyDescent="0.25">
      <c r="A5" s="85"/>
      <c r="B5" s="523">
        <v>2022</v>
      </c>
      <c r="C5" s="84" t="s">
        <v>69</v>
      </c>
      <c r="D5" s="520">
        <v>11.632135879913449</v>
      </c>
      <c r="E5" s="520">
        <v>4.8577662258157233</v>
      </c>
      <c r="F5" s="89">
        <v>9.4010996467616508</v>
      </c>
    </row>
    <row r="6" spans="1:8" x14ac:dyDescent="0.25">
      <c r="A6" s="85"/>
      <c r="B6" s="523"/>
      <c r="C6" s="84" t="s">
        <v>66</v>
      </c>
      <c r="D6" s="520">
        <v>12.438933885167643</v>
      </c>
      <c r="E6" s="520">
        <v>7.9081274459047393</v>
      </c>
      <c r="F6" s="89">
        <v>10.634305668867341</v>
      </c>
    </row>
    <row r="7" spans="1:8" x14ac:dyDescent="0.25">
      <c r="A7" s="85"/>
      <c r="B7" s="523">
        <v>2022</v>
      </c>
      <c r="C7" s="84" t="s">
        <v>67</v>
      </c>
      <c r="D7" s="520">
        <v>9.1819055694108727</v>
      </c>
      <c r="E7" s="520">
        <v>9.9864881568908288</v>
      </c>
      <c r="F7" s="89">
        <v>5.5467984793722707</v>
      </c>
    </row>
    <row r="8" spans="1:8" x14ac:dyDescent="0.25">
      <c r="A8" s="85"/>
      <c r="B8" s="523" t="s">
        <v>65</v>
      </c>
      <c r="C8" s="84" t="s">
        <v>68</v>
      </c>
      <c r="D8" s="520">
        <v>5.3766448117989825</v>
      </c>
      <c r="E8" s="520">
        <v>13.987657973497235</v>
      </c>
      <c r="F8" s="89">
        <v>4.0074995069351758</v>
      </c>
    </row>
    <row r="9" spans="1:8" x14ac:dyDescent="0.25">
      <c r="A9" s="85"/>
      <c r="B9" s="523">
        <v>2023</v>
      </c>
      <c r="C9" s="84" t="s">
        <v>69</v>
      </c>
      <c r="D9" s="520">
        <v>6.1941162264184726</v>
      </c>
      <c r="E9" s="520">
        <v>12.251085553922778</v>
      </c>
      <c r="F9" s="89">
        <v>4.8445611656950121</v>
      </c>
    </row>
    <row r="10" spans="1:8" x14ac:dyDescent="0.25">
      <c r="A10" s="85"/>
      <c r="B10" s="523" t="s">
        <v>65</v>
      </c>
      <c r="C10" s="84" t="s">
        <v>66</v>
      </c>
      <c r="D10" s="520">
        <v>3.9288688271406897</v>
      </c>
      <c r="E10" s="520">
        <v>7.0053453737290994</v>
      </c>
      <c r="F10" s="89">
        <v>3.9124568637004131</v>
      </c>
      <c r="H10" s="519"/>
    </row>
    <row r="11" spans="1:8" x14ac:dyDescent="0.25">
      <c r="A11" s="85"/>
      <c r="B11" s="523" t="s">
        <v>65</v>
      </c>
      <c r="C11" s="84" t="s">
        <v>67</v>
      </c>
      <c r="D11" s="520">
        <v>0.88819331061877449</v>
      </c>
      <c r="E11" s="520">
        <v>4.8892760839286353</v>
      </c>
      <c r="F11" s="89">
        <v>3.0495247795152096</v>
      </c>
    </row>
    <row r="12" spans="1:8" x14ac:dyDescent="0.25">
      <c r="A12" s="85"/>
      <c r="B12" s="523" t="s">
        <v>65</v>
      </c>
      <c r="C12" s="84" t="s">
        <v>68</v>
      </c>
      <c r="D12" s="520">
        <v>3.8791545428802294</v>
      </c>
      <c r="E12" s="520">
        <v>-0.62850445644070874</v>
      </c>
      <c r="F12" s="89">
        <v>4.1244225236219023</v>
      </c>
    </row>
    <row r="13" spans="1:8" x14ac:dyDescent="0.25">
      <c r="A13" s="85"/>
      <c r="B13" s="523">
        <v>2024</v>
      </c>
      <c r="C13" s="84" t="s">
        <v>69</v>
      </c>
      <c r="D13" s="520">
        <v>1.5045040103758254</v>
      </c>
      <c r="E13" s="520">
        <v>1.1399534857605431</v>
      </c>
      <c r="F13" s="89">
        <v>2.5555916748318737</v>
      </c>
    </row>
    <row r="14" spans="1:8" x14ac:dyDescent="0.25">
      <c r="A14" s="85"/>
      <c r="B14" s="523" t="s">
        <v>65</v>
      </c>
      <c r="C14" s="84" t="s">
        <v>66</v>
      </c>
      <c r="D14" s="520">
        <v>1.7408111533101334</v>
      </c>
      <c r="E14" s="520">
        <v>1.7621263687812814</v>
      </c>
      <c r="F14" s="89">
        <v>2.4988406836605748</v>
      </c>
    </row>
    <row r="15" spans="1:8" ht="15.75" thickBot="1" x14ac:dyDescent="0.3">
      <c r="A15" s="85"/>
      <c r="B15" s="524" t="s">
        <v>65</v>
      </c>
      <c r="C15" s="87" t="s">
        <v>67</v>
      </c>
      <c r="D15" s="575">
        <v>4.2235239581224704</v>
      </c>
      <c r="E15" s="575">
        <v>2.1951980089738043</v>
      </c>
      <c r="F15" s="90">
        <v>4.763722603639593</v>
      </c>
    </row>
    <row r="16" spans="1:8" x14ac:dyDescent="0.25">
      <c r="A16" s="519"/>
      <c r="B16" s="83"/>
      <c r="C16" s="84"/>
      <c r="D16" s="86"/>
      <c r="E16" s="86"/>
      <c r="F16" s="86"/>
      <c r="G16" s="519"/>
    </row>
    <row r="18" spans="2:2" x14ac:dyDescent="0.25">
      <c r="B18" s="81" t="s">
        <v>347</v>
      </c>
    </row>
    <row r="34" spans="2:2" x14ac:dyDescent="0.25">
      <c r="B34" s="8" t="s">
        <v>71</v>
      </c>
    </row>
    <row r="35" spans="2:2" x14ac:dyDescent="0.25">
      <c r="B35" s="8" t="s">
        <v>59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E1A22-6DC8-494B-89EC-E1D06E44FAA6}">
  <dimension ref="A1:R25"/>
  <sheetViews>
    <sheetView zoomScale="80" zoomScaleNormal="80" workbookViewId="0">
      <selection activeCell="A32" sqref="A32"/>
    </sheetView>
  </sheetViews>
  <sheetFormatPr defaultRowHeight="15" x14ac:dyDescent="0.25"/>
  <cols>
    <col min="1" max="1" width="53.5703125" customWidth="1"/>
    <col min="2" max="5" width="12.7109375" customWidth="1"/>
    <col min="6" max="6" width="12.140625" customWidth="1"/>
    <col min="7" max="7" width="13" bestFit="1" customWidth="1"/>
    <col min="8" max="8" width="15.140625" bestFit="1" customWidth="1"/>
    <col min="9" max="9" width="13" bestFit="1" customWidth="1"/>
    <col min="11" max="18" width="9.140625" style="2"/>
  </cols>
  <sheetData>
    <row r="1" spans="1:17" x14ac:dyDescent="0.25">
      <c r="A1" s="146" t="s">
        <v>0</v>
      </c>
      <c r="B1" s="147">
        <v>2017</v>
      </c>
      <c r="C1" s="147">
        <v>2018</v>
      </c>
      <c r="D1" s="147">
        <v>2019</v>
      </c>
      <c r="E1" s="147">
        <v>2020</v>
      </c>
      <c r="F1" s="147">
        <v>2021</v>
      </c>
      <c r="G1" s="147">
        <v>2022</v>
      </c>
      <c r="H1" s="147">
        <v>2023</v>
      </c>
      <c r="I1" s="147">
        <v>2024</v>
      </c>
    </row>
    <row r="2" spans="1:17" ht="16.5" x14ac:dyDescent="0.3">
      <c r="A2" s="146" t="s">
        <v>1</v>
      </c>
      <c r="B2" s="148">
        <v>650.17503071017381</v>
      </c>
      <c r="C2" s="148">
        <v>748.85394484384949</v>
      </c>
      <c r="D2" s="148">
        <v>878.55532984373588</v>
      </c>
      <c r="E2" s="148">
        <v>804.45699547610036</v>
      </c>
      <c r="F2" s="148">
        <v>921.77498662267703</v>
      </c>
      <c r="G2" s="148">
        <v>1106.0949313098599</v>
      </c>
      <c r="H2" s="148">
        <v>1111.9778069190002</v>
      </c>
      <c r="I2">
        <v>1242.6432276630001</v>
      </c>
    </row>
    <row r="3" spans="1:17" ht="16.5" x14ac:dyDescent="0.3">
      <c r="A3" s="146" t="s">
        <v>2</v>
      </c>
      <c r="B3" s="148">
        <v>650175.03071017377</v>
      </c>
      <c r="C3" s="148">
        <v>748853.94484384952</v>
      </c>
      <c r="D3" s="148">
        <v>878555.3298437359</v>
      </c>
      <c r="E3" s="148">
        <v>804456.99547610001</v>
      </c>
      <c r="F3" s="148">
        <v>921774.98662267695</v>
      </c>
      <c r="G3" s="148">
        <v>1106094.93130986</v>
      </c>
      <c r="H3" s="148">
        <v>1112086.0117190699</v>
      </c>
      <c r="I3" s="148">
        <v>1112087.0117190699</v>
      </c>
    </row>
    <row r="4" spans="1:17" x14ac:dyDescent="0.25">
      <c r="A4" s="146"/>
      <c r="B4" s="149"/>
      <c r="C4" s="149">
        <f t="shared" ref="C4:F4" si="0">C3/B3*100-100</f>
        <v>15.177284496128777</v>
      </c>
      <c r="D4" s="149">
        <f t="shared" si="0"/>
        <v>17.319984209595333</v>
      </c>
      <c r="E4" s="150">
        <f>E3/D3*100-100</f>
        <v>-8.4341113018818561</v>
      </c>
      <c r="F4" s="149">
        <f t="shared" si="0"/>
        <v>14.583500647805892</v>
      </c>
      <c r="G4" s="149">
        <f>G3/F3*100-100</f>
        <v>19.996197267461028</v>
      </c>
      <c r="H4" s="149">
        <f>H3/G3*100-100</f>
        <v>0.54164251544983699</v>
      </c>
      <c r="I4" s="149">
        <f>I3/H3*100-100</f>
        <v>8.9921102272683129E-5</v>
      </c>
    </row>
    <row r="5" spans="1:17" ht="16.5" x14ac:dyDescent="0.3">
      <c r="A5" s="146"/>
      <c r="B5" s="151"/>
      <c r="C5" s="151"/>
      <c r="D5" s="151"/>
      <c r="E5" s="151"/>
      <c r="F5" s="151"/>
      <c r="G5" s="151"/>
      <c r="H5" s="151"/>
    </row>
    <row r="6" spans="1:17" ht="16.5" x14ac:dyDescent="0.3">
      <c r="A6" s="146"/>
      <c r="B6" s="148"/>
      <c r="C6" s="148"/>
      <c r="D6" s="148"/>
      <c r="E6" s="148"/>
      <c r="F6" s="151"/>
      <c r="G6" s="151"/>
      <c r="H6" s="151"/>
    </row>
    <row r="7" spans="1:17" ht="16.5" x14ac:dyDescent="0.3">
      <c r="A7" s="146" t="s">
        <v>348</v>
      </c>
      <c r="B7" s="148"/>
      <c r="C7" s="148"/>
      <c r="D7" s="148"/>
      <c r="E7" s="148"/>
      <c r="F7" s="151"/>
      <c r="G7" s="151"/>
      <c r="H7" s="151"/>
    </row>
    <row r="9" spans="1:17" x14ac:dyDescent="0.25">
      <c r="D9" s="4"/>
      <c r="E9" s="4"/>
      <c r="G9" s="4"/>
    </row>
    <row r="13" spans="1:17" x14ac:dyDescent="0.25">
      <c r="E13" s="5"/>
      <c r="F13" s="5"/>
      <c r="O13" s="6"/>
      <c r="P13" s="6"/>
      <c r="Q13" s="6"/>
    </row>
    <row r="14" spans="1:17" x14ac:dyDescent="0.25">
      <c r="E14" s="5"/>
      <c r="F14" s="5"/>
      <c r="O14" s="6"/>
      <c r="P14" s="6"/>
      <c r="Q14" s="6"/>
    </row>
    <row r="15" spans="1:17" x14ac:dyDescent="0.25">
      <c r="E15" s="7"/>
      <c r="F15" s="7"/>
      <c r="O15" s="6"/>
      <c r="P15" s="6"/>
      <c r="Q15" s="6"/>
    </row>
    <row r="16" spans="1:17" x14ac:dyDescent="0.25">
      <c r="E16" s="3"/>
      <c r="F16" s="7"/>
      <c r="H16" s="53"/>
      <c r="O16" s="6"/>
      <c r="P16" s="6"/>
      <c r="Q16" s="6"/>
    </row>
    <row r="17" spans="1:17" x14ac:dyDescent="0.25">
      <c r="E17" s="3"/>
      <c r="F17" s="5"/>
      <c r="O17" s="6"/>
      <c r="P17" s="6"/>
      <c r="Q17" s="6"/>
    </row>
    <row r="18" spans="1:17" x14ac:dyDescent="0.25">
      <c r="O18" s="6"/>
      <c r="P18" s="6"/>
      <c r="Q18" s="6"/>
    </row>
    <row r="19" spans="1:17" x14ac:dyDescent="0.25">
      <c r="O19" s="6"/>
      <c r="P19" s="6"/>
      <c r="Q19" s="6"/>
    </row>
    <row r="20" spans="1:17" x14ac:dyDescent="0.25">
      <c r="O20" s="6"/>
      <c r="P20" s="6"/>
      <c r="Q20" s="6"/>
    </row>
    <row r="25" spans="1:17" x14ac:dyDescent="0.25">
      <c r="A25" s="8" t="s">
        <v>4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8E6E-CAF1-4801-AD0E-FC8C6C0DF3CB}">
  <dimension ref="A1:CB17"/>
  <sheetViews>
    <sheetView workbookViewId="0">
      <selection activeCell="B13" sqref="B13"/>
    </sheetView>
  </sheetViews>
  <sheetFormatPr defaultRowHeight="15" x14ac:dyDescent="0.25"/>
  <cols>
    <col min="1" max="1" width="15.42578125" customWidth="1"/>
    <col min="2" max="15" width="12.7109375" customWidth="1"/>
    <col min="16" max="16" width="1.7109375" style="2" customWidth="1"/>
    <col min="17" max="21" width="12.28515625" customWidth="1"/>
    <col min="22" max="31" width="12.7109375" customWidth="1"/>
    <col min="32" max="32" width="1.7109375" style="2" customWidth="1"/>
    <col min="33" max="47" width="12.7109375" customWidth="1"/>
    <col min="48" max="48" width="1.7109375" style="2" customWidth="1"/>
    <col min="49" max="63" width="12.7109375" customWidth="1"/>
    <col min="64" max="64" width="1.7109375" style="2" customWidth="1"/>
    <col min="65" max="79" width="12.7109375" customWidth="1"/>
    <col min="80" max="80" width="1.7109375" style="2" customWidth="1"/>
  </cols>
  <sheetData>
    <row r="1" spans="1:80" x14ac:dyDescent="0.25">
      <c r="A1" s="152" t="s">
        <v>11</v>
      </c>
      <c r="B1" s="34"/>
      <c r="C1" s="34"/>
      <c r="D1" s="34"/>
      <c r="E1" s="34"/>
      <c r="F1" s="10"/>
      <c r="G1" s="10"/>
      <c r="H1" s="10"/>
      <c r="I1" s="11"/>
      <c r="J1" s="12"/>
      <c r="K1" s="13"/>
      <c r="L1" s="13"/>
      <c r="M1" s="13" t="e">
        <f>SUM(#REF!)</f>
        <v>#REF!</v>
      </c>
      <c r="N1" s="13" t="e">
        <f>SUM(#REF!)</f>
        <v>#REF!</v>
      </c>
      <c r="O1" s="13" t="e">
        <f>SUM(#REF!)</f>
        <v>#REF!</v>
      </c>
      <c r="W1" s="14"/>
      <c r="AA1" s="13" t="e">
        <f>SUM(#REF!)</f>
        <v>#REF!</v>
      </c>
      <c r="AB1" s="13" t="e">
        <f>SUM(#REF!)</f>
        <v>#REF!</v>
      </c>
      <c r="AC1" s="13" t="e">
        <f>SUM(#REF!)</f>
        <v>#REF!</v>
      </c>
      <c r="AD1" s="13" t="e">
        <f>SUM(#REF!)</f>
        <v>#REF!</v>
      </c>
      <c r="AE1" s="13" t="e">
        <f>SUM(#REF!)</f>
        <v>#REF!</v>
      </c>
      <c r="AM1" s="14"/>
      <c r="AQ1" s="13" t="e">
        <f>SUM(#REF!)</f>
        <v>#REF!</v>
      </c>
      <c r="AR1" s="13" t="e">
        <f>SUM(#REF!)</f>
        <v>#REF!</v>
      </c>
      <c r="AS1" s="13" t="e">
        <f>SUM(#REF!)</f>
        <v>#REF!</v>
      </c>
      <c r="AT1" s="13" t="e">
        <f>SUM(#REF!)</f>
        <v>#REF!</v>
      </c>
      <c r="AU1" s="13" t="e">
        <f>SUM(#REF!)</f>
        <v>#REF!</v>
      </c>
      <c r="BC1" s="14"/>
      <c r="BG1" s="13" t="e">
        <f>SUM(#REF!)</f>
        <v>#REF!</v>
      </c>
      <c r="BH1" s="13" t="e">
        <f>SUM(#REF!)</f>
        <v>#REF!</v>
      </c>
      <c r="BI1" s="13" t="e">
        <f>SUM(#REF!)</f>
        <v>#REF!</v>
      </c>
      <c r="BJ1" s="13" t="e">
        <f>SUM(#REF!)</f>
        <v>#REF!</v>
      </c>
      <c r="BK1" s="13" t="e">
        <f>SUM(#REF!)</f>
        <v>#REF!</v>
      </c>
      <c r="BW1" s="13" t="e">
        <f>SUM(#REF!)</f>
        <v>#REF!</v>
      </c>
      <c r="BX1" s="13" t="e">
        <f>SUM(#REF!)</f>
        <v>#REF!</v>
      </c>
      <c r="BY1" s="13" t="e">
        <f>SUM(#REF!)</f>
        <v>#REF!</v>
      </c>
      <c r="BZ1" s="13" t="e">
        <f>SUM(#REF!)</f>
        <v>#REF!</v>
      </c>
      <c r="CA1" s="13" t="e">
        <f>SUM(#REF!)</f>
        <v>#REF!</v>
      </c>
    </row>
    <row r="2" spans="1:80" ht="30.75" customHeight="1" thickBot="1" x14ac:dyDescent="0.35">
      <c r="A2" s="35"/>
      <c r="B2" s="36">
        <v>2022</v>
      </c>
      <c r="C2" s="36">
        <v>2023</v>
      </c>
      <c r="D2" s="36">
        <v>2024</v>
      </c>
      <c r="E2" s="37" t="s">
        <v>3</v>
      </c>
      <c r="F2" s="15"/>
      <c r="G2" s="15"/>
      <c r="H2" s="15"/>
      <c r="I2" s="16"/>
      <c r="J2" s="16"/>
      <c r="K2" s="16"/>
      <c r="L2" s="16"/>
      <c r="M2" s="16"/>
      <c r="N2" s="16"/>
      <c r="O2" s="16"/>
      <c r="P2" s="17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7"/>
      <c r="AG2" s="19"/>
      <c r="AH2" s="19"/>
      <c r="AI2" s="19"/>
      <c r="AJ2" s="19"/>
      <c r="AK2" s="19"/>
      <c r="AV2" s="17">
        <v>41426</v>
      </c>
      <c r="AW2" s="19"/>
      <c r="AX2" s="19"/>
      <c r="AY2" s="19"/>
      <c r="AZ2" s="19"/>
      <c r="BA2" s="19"/>
      <c r="BL2" s="17">
        <v>41426</v>
      </c>
      <c r="CB2" s="17">
        <v>41426</v>
      </c>
    </row>
    <row r="3" spans="1:80" ht="16.5" x14ac:dyDescent="0.3">
      <c r="A3" s="38"/>
      <c r="B3" s="547" t="s">
        <v>8</v>
      </c>
      <c r="C3" s="547"/>
      <c r="D3" s="547"/>
      <c r="E3" s="39"/>
      <c r="F3" s="548"/>
      <c r="G3" s="548"/>
      <c r="H3" s="548"/>
      <c r="I3" s="20"/>
      <c r="J3" s="9"/>
      <c r="K3" s="20"/>
      <c r="L3" s="20"/>
      <c r="M3" s="20"/>
      <c r="N3" s="20"/>
      <c r="O3" s="20"/>
      <c r="P3" s="19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19"/>
      <c r="AG3" s="19"/>
      <c r="AH3" s="19"/>
      <c r="AI3" s="19"/>
      <c r="AJ3" s="19"/>
      <c r="AK3" s="19"/>
      <c r="AV3" s="19"/>
      <c r="AW3" s="19"/>
      <c r="AX3" s="19"/>
      <c r="AY3" s="19"/>
      <c r="AZ3" s="19"/>
      <c r="BA3" s="19"/>
      <c r="BL3" s="19"/>
      <c r="CB3" s="19"/>
    </row>
    <row r="4" spans="1:80" ht="15.75" x14ac:dyDescent="0.3">
      <c r="A4" s="40" t="s">
        <v>9</v>
      </c>
      <c r="B4" s="41">
        <f>SUM(B5:B8)</f>
        <v>38.711573000000001</v>
      </c>
      <c r="C4" s="41">
        <f>SUM(C5:C8)</f>
        <v>46.125815000000003</v>
      </c>
      <c r="D4" s="41">
        <f>SUM(D5:D8)</f>
        <v>45.539879999999997</v>
      </c>
      <c r="E4" s="42">
        <f>(D4/C4-1)*100</f>
        <v>-1.2702973378356686</v>
      </c>
      <c r="F4" s="22"/>
      <c r="G4" s="22"/>
      <c r="H4" s="22"/>
      <c r="I4" s="22"/>
      <c r="J4" s="22"/>
      <c r="K4" s="22"/>
      <c r="L4" s="22"/>
      <c r="M4" s="22"/>
      <c r="N4" s="22"/>
      <c r="O4" s="22"/>
      <c r="P4" s="23"/>
      <c r="Q4" s="24" t="e">
        <f>#REF!+#REF!</f>
        <v>#REF!</v>
      </c>
      <c r="R4" s="24" t="e">
        <f>#REF!+#REF!</f>
        <v>#REF!</v>
      </c>
      <c r="S4" s="24" t="e">
        <f>#REF!+#REF!</f>
        <v>#REF!</v>
      </c>
      <c r="T4" s="24" t="e">
        <f>#REF!+#REF!</f>
        <v>#REF!</v>
      </c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3"/>
      <c r="AG4" s="19"/>
      <c r="AH4" s="19"/>
      <c r="AI4" s="19"/>
      <c r="AJ4" s="19"/>
      <c r="AK4" s="19"/>
      <c r="AV4" s="23">
        <f>SUM(AV5:AV8)</f>
        <v>24.065000000000001</v>
      </c>
      <c r="AW4" s="19"/>
      <c r="AX4" s="19"/>
      <c r="AY4" s="19"/>
      <c r="AZ4" s="19"/>
      <c r="BA4" s="19"/>
      <c r="BL4" s="23">
        <f>SUM(BL5:BL8)</f>
        <v>24.065000000000001</v>
      </c>
      <c r="CB4" s="23">
        <f>SUM(CB5:CB8)</f>
        <v>24.065000000000001</v>
      </c>
    </row>
    <row r="5" spans="1:80" ht="16.5" x14ac:dyDescent="0.3">
      <c r="A5" s="43" t="s">
        <v>5</v>
      </c>
      <c r="B5" s="44">
        <v>25.990693</v>
      </c>
      <c r="C5" s="44">
        <v>27.428739</v>
      </c>
      <c r="D5" s="44">
        <v>29.082363999999998</v>
      </c>
      <c r="E5" s="45">
        <f>(D5/C5-1)*100</f>
        <v>6.0288043136069724</v>
      </c>
      <c r="F5" s="25"/>
      <c r="G5" s="22"/>
      <c r="H5" s="25"/>
      <c r="I5" s="12"/>
      <c r="J5" s="12"/>
      <c r="K5" s="12"/>
      <c r="L5" s="12"/>
      <c r="M5" s="12"/>
      <c r="N5" s="12"/>
      <c r="O5" s="12"/>
      <c r="P5" s="26"/>
      <c r="Q5" s="27"/>
      <c r="R5" s="27"/>
      <c r="S5" s="27"/>
      <c r="T5" s="27"/>
      <c r="U5" s="27"/>
      <c r="V5" s="26"/>
      <c r="W5" s="26"/>
      <c r="X5" s="28"/>
      <c r="Y5" s="28"/>
      <c r="Z5" s="28"/>
      <c r="AA5" s="28"/>
      <c r="AB5" s="28"/>
      <c r="AC5" s="28"/>
      <c r="AD5" s="28"/>
      <c r="AE5" s="28"/>
      <c r="AF5" s="26"/>
      <c r="AG5" s="19"/>
      <c r="AH5" s="19"/>
      <c r="AI5" s="19"/>
      <c r="AJ5" s="19"/>
      <c r="AK5" s="19"/>
      <c r="AV5" s="26">
        <v>15.459</v>
      </c>
      <c r="AW5" s="19"/>
      <c r="AX5" s="19"/>
      <c r="AY5" s="19"/>
      <c r="AZ5" s="19"/>
      <c r="BA5" s="19"/>
      <c r="BL5" s="26">
        <v>15.459</v>
      </c>
      <c r="CB5" s="26">
        <v>15.459</v>
      </c>
    </row>
    <row r="6" spans="1:80" ht="16.5" x14ac:dyDescent="0.3">
      <c r="A6" s="43" t="s">
        <v>10</v>
      </c>
      <c r="B6" s="44">
        <v>9.5857220000000005</v>
      </c>
      <c r="C6" s="44">
        <v>11.89583</v>
      </c>
      <c r="D6" s="44">
        <v>10.292885999999999</v>
      </c>
      <c r="E6" s="45">
        <f t="shared" ref="E6:E8" si="0">(D6/C6-1)*100</f>
        <v>-13.474839502582004</v>
      </c>
      <c r="F6" s="29"/>
      <c r="G6" s="22"/>
      <c r="H6" s="25"/>
      <c r="I6" s="25"/>
      <c r="J6" s="25"/>
      <c r="K6" s="25"/>
      <c r="L6" s="25"/>
      <c r="M6" s="25"/>
      <c r="N6" s="25"/>
      <c r="O6" s="25"/>
      <c r="P6" s="26"/>
      <c r="Q6" s="27" t="e">
        <f>#REF!/Q4</f>
        <v>#REF!</v>
      </c>
      <c r="R6" s="27" t="e">
        <f>#REF!/R4</f>
        <v>#REF!</v>
      </c>
      <c r="S6" s="27" t="e">
        <f>#REF!/S4</f>
        <v>#REF!</v>
      </c>
      <c r="T6" s="27" t="e">
        <f>#REF!/T4</f>
        <v>#REF!</v>
      </c>
      <c r="U6" s="27"/>
      <c r="V6" s="26"/>
      <c r="W6" s="26"/>
      <c r="X6" s="28"/>
      <c r="Y6" s="28"/>
      <c r="Z6" s="28"/>
      <c r="AA6" s="28"/>
      <c r="AB6" s="28"/>
      <c r="AC6" s="28"/>
      <c r="AD6" s="28"/>
      <c r="AE6" s="28"/>
      <c r="AF6" s="26"/>
      <c r="AG6" s="19"/>
      <c r="AH6" s="19"/>
      <c r="AI6" s="19"/>
      <c r="AJ6" s="19"/>
      <c r="AK6" s="19"/>
      <c r="AV6" s="26">
        <v>5.7949999999999999</v>
      </c>
      <c r="AW6" s="19"/>
      <c r="AX6" s="19"/>
      <c r="AY6" s="19"/>
      <c r="AZ6" s="19"/>
      <c r="BA6" s="19"/>
      <c r="BL6" s="26">
        <v>5.7949999999999999</v>
      </c>
      <c r="CB6" s="26">
        <v>5.7949999999999999</v>
      </c>
    </row>
    <row r="7" spans="1:80" ht="16.5" x14ac:dyDescent="0.3">
      <c r="A7" s="43" t="s">
        <v>6</v>
      </c>
      <c r="B7" s="46">
        <v>1.758462</v>
      </c>
      <c r="C7" s="46">
        <v>4.4945050000000002</v>
      </c>
      <c r="D7" s="46">
        <v>4.171881</v>
      </c>
      <c r="E7" s="45">
        <f t="shared" si="0"/>
        <v>-7.1781875868421547</v>
      </c>
      <c r="F7" s="29"/>
      <c r="G7" s="22"/>
      <c r="H7" s="25"/>
      <c r="I7" s="25"/>
      <c r="J7" s="25"/>
      <c r="K7" s="25"/>
      <c r="L7" s="25"/>
      <c r="M7" s="25"/>
      <c r="N7" s="25"/>
      <c r="O7" s="25"/>
      <c r="P7" s="26"/>
      <c r="Q7" s="27" t="e">
        <f>#REF!/Q4</f>
        <v>#REF!</v>
      </c>
      <c r="R7" s="27" t="e">
        <f>#REF!/R4</f>
        <v>#REF!</v>
      </c>
      <c r="S7" s="27" t="e">
        <f>#REF!/S4</f>
        <v>#REF!</v>
      </c>
      <c r="T7" s="27" t="e">
        <f>#REF!/T4</f>
        <v>#REF!</v>
      </c>
      <c r="U7" s="27"/>
      <c r="V7" s="26"/>
      <c r="W7" s="26"/>
      <c r="X7" s="28"/>
      <c r="Y7" s="28"/>
      <c r="Z7" s="28"/>
      <c r="AA7" s="28"/>
      <c r="AB7" s="28"/>
      <c r="AC7" s="28"/>
      <c r="AD7" s="28"/>
      <c r="AE7" s="28"/>
      <c r="AF7" s="26"/>
      <c r="AG7" s="19"/>
      <c r="AH7" s="19"/>
      <c r="AI7" s="19"/>
      <c r="AJ7" s="19"/>
      <c r="AK7" s="19"/>
      <c r="AV7" s="26">
        <v>2.1150000000000002</v>
      </c>
      <c r="AW7" s="19"/>
      <c r="AX7" s="19"/>
      <c r="AY7" s="19"/>
      <c r="AZ7" s="19"/>
      <c r="BA7" s="19"/>
      <c r="BL7" s="26">
        <v>2.1150000000000002</v>
      </c>
      <c r="CB7" s="26">
        <v>2.1150000000000002</v>
      </c>
    </row>
    <row r="8" spans="1:80" ht="17.25" thickBot="1" x14ac:dyDescent="0.35">
      <c r="A8" s="47" t="s">
        <v>7</v>
      </c>
      <c r="B8" s="48">
        <v>1.3766959999999999</v>
      </c>
      <c r="C8" s="48">
        <v>2.3067410000000002</v>
      </c>
      <c r="D8" s="48">
        <v>1.9927490000000001</v>
      </c>
      <c r="E8" s="49">
        <f t="shared" si="0"/>
        <v>-13.611931291809531</v>
      </c>
      <c r="F8" s="29"/>
      <c r="G8" s="22"/>
      <c r="H8" s="25"/>
      <c r="I8" s="12"/>
      <c r="J8" s="12"/>
      <c r="K8" s="12"/>
      <c r="L8" s="12"/>
      <c r="M8" s="12"/>
      <c r="N8" s="12"/>
      <c r="O8" s="12"/>
      <c r="P8" s="26"/>
      <c r="Q8" s="27"/>
      <c r="R8" s="27"/>
      <c r="S8" s="27"/>
      <c r="T8" s="27"/>
      <c r="U8" s="27"/>
      <c r="V8" s="26"/>
      <c r="W8" s="26"/>
      <c r="X8" s="28"/>
      <c r="Y8" s="28"/>
      <c r="Z8" s="28"/>
      <c r="AA8" s="28"/>
      <c r="AB8" s="28"/>
      <c r="AC8" s="28"/>
      <c r="AD8" s="28"/>
      <c r="AE8" s="28"/>
      <c r="AF8" s="26"/>
      <c r="AG8" s="19"/>
      <c r="AH8" s="19"/>
      <c r="AI8" s="19"/>
      <c r="AJ8" s="19"/>
      <c r="AK8" s="19"/>
      <c r="AV8" s="26">
        <v>0.69599999999999995</v>
      </c>
      <c r="AW8" s="19"/>
      <c r="AX8" s="19"/>
      <c r="AY8" s="19"/>
      <c r="AZ8" s="19"/>
      <c r="BA8" s="19"/>
      <c r="BL8" s="26">
        <v>0.69599999999999995</v>
      </c>
      <c r="CB8" s="26">
        <v>0.69599999999999995</v>
      </c>
    </row>
    <row r="9" spans="1:80" x14ac:dyDescent="0.25">
      <c r="A9" s="8" t="s">
        <v>12</v>
      </c>
      <c r="F9" s="9"/>
      <c r="G9" s="9"/>
      <c r="H9" s="9"/>
      <c r="I9" s="9"/>
      <c r="J9" s="9"/>
      <c r="K9" s="9"/>
      <c r="L9" s="9"/>
      <c r="M9" s="9"/>
      <c r="N9" s="9"/>
      <c r="O9" s="9"/>
      <c r="Q9" s="30"/>
      <c r="R9" s="30"/>
      <c r="S9" s="30"/>
      <c r="T9" s="30"/>
      <c r="U9" s="30"/>
      <c r="AV9" s="19"/>
      <c r="AW9" s="19"/>
      <c r="AX9" s="19"/>
      <c r="AY9" s="19"/>
      <c r="AZ9" s="19"/>
      <c r="BA9" s="19"/>
      <c r="BL9" s="19"/>
      <c r="CB9" s="19"/>
    </row>
    <row r="10" spans="1:80" x14ac:dyDescent="0.25">
      <c r="B10" s="31"/>
      <c r="C10" s="31"/>
      <c r="D10" s="31"/>
      <c r="F10" s="9"/>
      <c r="G10" s="9"/>
      <c r="H10" s="9"/>
      <c r="I10" s="9"/>
      <c r="J10" s="9"/>
      <c r="K10" s="9"/>
      <c r="L10" s="9"/>
      <c r="M10" s="9"/>
      <c r="N10" s="9"/>
      <c r="O10" s="9"/>
    </row>
    <row r="11" spans="1:80" x14ac:dyDescent="0.25">
      <c r="B11" s="31"/>
      <c r="C11" s="31"/>
      <c r="D11" s="31"/>
      <c r="F11" s="32"/>
      <c r="G11" s="32"/>
      <c r="H11" s="32"/>
      <c r="I11" s="32"/>
      <c r="J11" s="32"/>
      <c r="K11" s="32"/>
      <c r="L11" s="32"/>
      <c r="M11" s="32"/>
      <c r="N11" s="32"/>
      <c r="O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</row>
    <row r="12" spans="1:80" x14ac:dyDescent="0.25">
      <c r="B12" s="31"/>
      <c r="C12" s="31"/>
      <c r="D12" s="31"/>
      <c r="F12" s="9"/>
      <c r="G12" s="9"/>
      <c r="H12" s="9"/>
      <c r="I12" s="9"/>
      <c r="J12" s="9"/>
      <c r="K12" s="9"/>
      <c r="L12" s="9"/>
      <c r="M12" s="9"/>
      <c r="N12" s="9"/>
      <c r="O12" s="9"/>
    </row>
    <row r="13" spans="1:80" x14ac:dyDescent="0.25">
      <c r="B13" s="31"/>
      <c r="C13" s="31"/>
      <c r="D13" s="31"/>
      <c r="F13" s="9"/>
      <c r="G13" s="9"/>
      <c r="H13" s="9"/>
      <c r="I13" s="9"/>
      <c r="J13" s="9"/>
      <c r="K13" s="9"/>
      <c r="L13" s="9"/>
      <c r="M13" s="9"/>
      <c r="N13" s="9"/>
      <c r="O13" s="9"/>
    </row>
    <row r="14" spans="1:80" x14ac:dyDescent="0.25">
      <c r="F14" s="9"/>
      <c r="G14" s="9"/>
      <c r="H14" s="9"/>
      <c r="I14" s="9"/>
      <c r="J14" s="9"/>
      <c r="K14" s="9"/>
      <c r="L14" s="9"/>
      <c r="M14" s="9"/>
      <c r="N14" s="9"/>
      <c r="O14" s="9"/>
    </row>
    <row r="15" spans="1:80" x14ac:dyDescent="0.25">
      <c r="F15" s="9"/>
      <c r="G15" s="9"/>
      <c r="H15" s="9"/>
      <c r="I15" s="9"/>
      <c r="J15" s="9"/>
      <c r="K15" s="9"/>
      <c r="L15" s="9"/>
      <c r="M15" s="9"/>
      <c r="N15" s="9"/>
      <c r="O15" s="9"/>
    </row>
    <row r="17" spans="2:2" x14ac:dyDescent="0.25">
      <c r="B17" s="33"/>
    </row>
  </sheetData>
  <mergeCells count="2">
    <mergeCell ref="B3:D3"/>
    <mergeCell ref="F3:H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DD576-E63C-4D89-BD1C-C1A01A2C26AE}">
  <dimension ref="A1:K32"/>
  <sheetViews>
    <sheetView zoomScale="80" zoomScaleNormal="80" workbookViewId="0">
      <selection activeCell="D39" sqref="D39"/>
    </sheetView>
  </sheetViews>
  <sheetFormatPr defaultRowHeight="15" x14ac:dyDescent="0.25"/>
  <cols>
    <col min="1" max="1" width="27.5703125" bestFit="1" customWidth="1"/>
    <col min="2" max="2" width="13" bestFit="1" customWidth="1"/>
    <col min="3" max="6" width="14.42578125" bestFit="1" customWidth="1"/>
    <col min="7" max="7" width="14" bestFit="1" customWidth="1"/>
    <col min="8" max="8" width="12.7109375" customWidth="1"/>
  </cols>
  <sheetData>
    <row r="1" spans="1:11" x14ac:dyDescent="0.25">
      <c r="A1" s="153"/>
      <c r="B1" s="154">
        <v>2019</v>
      </c>
      <c r="C1" s="155">
        <v>2020</v>
      </c>
      <c r="D1" s="154">
        <v>2021</v>
      </c>
      <c r="E1" s="154">
        <v>2022</v>
      </c>
      <c r="F1" s="154">
        <v>2023</v>
      </c>
      <c r="G1" s="156">
        <v>2024</v>
      </c>
    </row>
    <row r="2" spans="1:11" ht="16.5" x14ac:dyDescent="0.3">
      <c r="A2" s="157" t="s">
        <v>13</v>
      </c>
      <c r="B2" s="158">
        <v>453084</v>
      </c>
      <c r="C2" s="158">
        <v>526369</v>
      </c>
      <c r="D2" s="158">
        <v>572207</v>
      </c>
      <c r="E2" s="158">
        <v>560827</v>
      </c>
      <c r="F2" s="158">
        <v>557301</v>
      </c>
      <c r="G2" s="159">
        <v>521407</v>
      </c>
      <c r="H2" s="51"/>
    </row>
    <row r="3" spans="1:11" ht="16.5" x14ac:dyDescent="0.3">
      <c r="A3" s="157" t="s">
        <v>341</v>
      </c>
      <c r="B3" s="158">
        <v>0</v>
      </c>
      <c r="C3" s="158">
        <v>0</v>
      </c>
      <c r="D3" s="158">
        <v>0</v>
      </c>
      <c r="E3" s="158">
        <v>0</v>
      </c>
      <c r="F3" s="158">
        <v>9098</v>
      </c>
      <c r="G3" s="159">
        <v>5759</v>
      </c>
      <c r="H3" s="51"/>
    </row>
    <row r="4" spans="1:11" ht="16.5" x14ac:dyDescent="0.3">
      <c r="A4" s="160" t="s">
        <v>14</v>
      </c>
      <c r="B4" s="161">
        <v>202590</v>
      </c>
      <c r="C4" s="161">
        <v>200654</v>
      </c>
      <c r="D4" s="161">
        <v>219446</v>
      </c>
      <c r="E4" s="161">
        <v>268217</v>
      </c>
      <c r="F4" s="161">
        <v>239138</v>
      </c>
      <c r="G4" s="162">
        <v>232152</v>
      </c>
      <c r="H4" s="50"/>
      <c r="I4" s="9"/>
      <c r="J4" s="4"/>
      <c r="K4" s="4"/>
    </row>
    <row r="5" spans="1:11" ht="16.5" x14ac:dyDescent="0.3">
      <c r="A5" s="160" t="s">
        <v>15</v>
      </c>
      <c r="B5" s="161">
        <v>41757</v>
      </c>
      <c r="C5" s="161">
        <v>46313</v>
      </c>
      <c r="D5" s="161">
        <v>59564</v>
      </c>
      <c r="E5" s="161">
        <v>50954</v>
      </c>
      <c r="F5" s="161">
        <v>30980</v>
      </c>
      <c r="G5" s="162">
        <v>37970</v>
      </c>
      <c r="H5" s="50"/>
      <c r="I5" s="9"/>
      <c r="J5" s="4"/>
      <c r="K5" s="4"/>
    </row>
    <row r="6" spans="1:11" ht="16.5" x14ac:dyDescent="0.3">
      <c r="A6" s="160" t="s">
        <v>16</v>
      </c>
      <c r="B6" s="161">
        <v>6054</v>
      </c>
      <c r="C6" s="161">
        <v>5174</v>
      </c>
      <c r="D6" s="161">
        <v>6976</v>
      </c>
      <c r="E6" s="161">
        <v>7232</v>
      </c>
      <c r="F6" s="161">
        <v>5792</v>
      </c>
      <c r="G6" s="162">
        <v>5401</v>
      </c>
      <c r="H6" s="50"/>
      <c r="I6" s="9"/>
      <c r="J6" s="4"/>
      <c r="K6" s="4"/>
    </row>
    <row r="7" spans="1:11" ht="17.25" thickBot="1" x14ac:dyDescent="0.35">
      <c r="A7" s="163" t="s">
        <v>17</v>
      </c>
      <c r="B7" s="164">
        <v>202683</v>
      </c>
      <c r="C7" s="165">
        <v>274228</v>
      </c>
      <c r="D7" s="164">
        <v>286222</v>
      </c>
      <c r="E7" s="164">
        <v>234422</v>
      </c>
      <c r="F7" s="164">
        <v>272295</v>
      </c>
      <c r="G7" s="166">
        <v>251642</v>
      </c>
      <c r="H7" s="50"/>
      <c r="I7" s="9"/>
      <c r="J7" s="4"/>
      <c r="K7" s="4"/>
    </row>
    <row r="8" spans="1:11" ht="16.5" x14ac:dyDescent="0.3">
      <c r="A8" s="167"/>
      <c r="B8" s="168"/>
      <c r="C8" s="168"/>
      <c r="D8" s="168"/>
      <c r="E8" s="168"/>
      <c r="F8" s="168"/>
      <c r="G8" s="151"/>
    </row>
    <row r="9" spans="1:11" ht="16.5" x14ac:dyDescent="0.3">
      <c r="A9" s="169"/>
      <c r="B9" s="170"/>
      <c r="C9" s="170"/>
      <c r="D9" s="170"/>
      <c r="E9" s="170"/>
      <c r="F9" s="170"/>
      <c r="G9" s="171"/>
      <c r="J9" s="4"/>
    </row>
    <row r="10" spans="1:11" ht="16.5" x14ac:dyDescent="0.25">
      <c r="A10" s="172" t="s">
        <v>349</v>
      </c>
      <c r="B10" s="173"/>
      <c r="C10" s="173"/>
      <c r="D10" s="173"/>
      <c r="E10" s="173"/>
      <c r="F10" s="173"/>
      <c r="G10" s="174"/>
    </row>
    <row r="11" spans="1:11" x14ac:dyDescent="0.25">
      <c r="A11" s="2"/>
      <c r="B11" s="549"/>
      <c r="C11" s="549"/>
      <c r="D11" s="549"/>
      <c r="E11" s="549"/>
      <c r="F11" s="52"/>
      <c r="G11" s="19"/>
    </row>
    <row r="12" spans="1:11" x14ac:dyDescent="0.25">
      <c r="A12" s="2"/>
      <c r="B12" s="549"/>
      <c r="C12" s="549"/>
      <c r="D12" s="549"/>
      <c r="E12" s="549"/>
      <c r="F12" s="52"/>
      <c r="G12" s="19"/>
    </row>
    <row r="17" spans="1:11" x14ac:dyDescent="0.25">
      <c r="A17" s="9"/>
      <c r="B17" s="9"/>
      <c r="C17" s="9"/>
      <c r="E17" s="9"/>
      <c r="F17" s="9"/>
      <c r="G17" s="9"/>
      <c r="H17" s="9"/>
      <c r="I17" s="9"/>
      <c r="J17" s="9"/>
      <c r="K17" s="9"/>
    </row>
    <row r="18" spans="1:11" x14ac:dyDescent="0.25">
      <c r="A18" s="9"/>
      <c r="B18" s="9"/>
      <c r="C18" s="9"/>
      <c r="E18" s="9"/>
      <c r="F18" s="9"/>
      <c r="G18" s="9"/>
      <c r="H18" s="9"/>
      <c r="I18" s="9"/>
      <c r="J18" s="9"/>
      <c r="K18" s="9"/>
    </row>
    <row r="19" spans="1:11" x14ac:dyDescent="0.25">
      <c r="A19" s="9"/>
      <c r="B19" s="9"/>
      <c r="C19" s="9"/>
      <c r="E19" s="9"/>
      <c r="F19" s="9"/>
      <c r="G19" s="9"/>
      <c r="H19" s="9"/>
      <c r="I19" s="9"/>
      <c r="J19" s="9"/>
      <c r="K19" s="9"/>
    </row>
    <row r="20" spans="1:11" x14ac:dyDescent="0.25">
      <c r="A20" s="9"/>
      <c r="B20" s="9"/>
      <c r="C20" s="9"/>
      <c r="E20" s="9"/>
      <c r="F20" s="9"/>
      <c r="G20" s="9"/>
      <c r="H20" s="9"/>
      <c r="I20" s="9"/>
      <c r="J20" s="9"/>
      <c r="K20" s="9"/>
    </row>
    <row r="21" spans="1:11" x14ac:dyDescent="0.25">
      <c r="A21" s="9"/>
      <c r="B21" s="9"/>
      <c r="C21" s="9"/>
      <c r="E21" s="9"/>
      <c r="F21" s="9"/>
      <c r="G21" s="9"/>
      <c r="H21" s="9"/>
      <c r="I21" s="9"/>
      <c r="J21" s="9"/>
      <c r="K21" s="9"/>
    </row>
    <row r="22" spans="1:11" x14ac:dyDescent="0.25">
      <c r="A22" s="9"/>
      <c r="B22" s="9"/>
      <c r="C22" s="9"/>
      <c r="E22" s="9"/>
      <c r="F22" s="9"/>
      <c r="G22" s="9"/>
      <c r="H22" s="9"/>
      <c r="I22" s="9"/>
      <c r="J22" s="9"/>
      <c r="K22" s="9"/>
    </row>
    <row r="23" spans="1:11" x14ac:dyDescent="0.25">
      <c r="A23" s="9"/>
      <c r="B23" s="9"/>
      <c r="C23" s="9"/>
      <c r="E23" s="9"/>
      <c r="F23" s="9"/>
      <c r="G23" s="9"/>
      <c r="H23" s="9"/>
      <c r="I23" s="9"/>
      <c r="J23" s="9"/>
      <c r="K23" s="9"/>
    </row>
    <row r="24" spans="1:11" x14ac:dyDescent="0.25">
      <c r="A24" s="9"/>
      <c r="B24" s="9"/>
      <c r="C24" s="9"/>
      <c r="E24" s="9"/>
      <c r="F24" s="9"/>
      <c r="G24" s="9"/>
      <c r="H24" s="9"/>
      <c r="I24" s="9"/>
      <c r="J24" s="9"/>
      <c r="K24" s="9"/>
    </row>
    <row r="25" spans="1:11" x14ac:dyDescent="0.25">
      <c r="A25" s="9"/>
      <c r="B25" s="9"/>
      <c r="C25" s="9"/>
      <c r="E25" s="9"/>
      <c r="F25" s="9"/>
      <c r="G25" s="9"/>
      <c r="H25" s="9"/>
      <c r="I25" s="9"/>
      <c r="J25" s="9"/>
      <c r="K25" s="9"/>
    </row>
    <row r="26" spans="1:11" x14ac:dyDescent="0.25">
      <c r="A26" s="9"/>
      <c r="B26" s="9"/>
      <c r="C26" s="9"/>
      <c r="E26" s="9"/>
      <c r="F26" s="9"/>
      <c r="G26" s="9"/>
      <c r="H26" s="9"/>
      <c r="I26" s="9"/>
      <c r="J26" s="9"/>
      <c r="K26" s="9"/>
    </row>
    <row r="27" spans="1:11" x14ac:dyDescent="0.25">
      <c r="A27" s="9"/>
      <c r="B27" s="9"/>
      <c r="C27" s="9"/>
      <c r="E27" s="9"/>
      <c r="F27" s="9"/>
      <c r="G27" s="9"/>
      <c r="H27" s="9"/>
      <c r="I27" s="9"/>
      <c r="J27" s="9"/>
      <c r="K27" s="9"/>
    </row>
    <row r="28" spans="1:11" x14ac:dyDescent="0.25">
      <c r="A28" s="9"/>
      <c r="B28" s="9"/>
      <c r="C28" s="9"/>
      <c r="E28" s="9"/>
      <c r="F28" s="9"/>
      <c r="G28" s="9"/>
      <c r="H28" s="9"/>
      <c r="I28" s="9"/>
      <c r="J28" s="9"/>
      <c r="K28" s="9"/>
    </row>
    <row r="32" spans="1:11" x14ac:dyDescent="0.25">
      <c r="A32" t="s">
        <v>12</v>
      </c>
    </row>
  </sheetData>
  <mergeCells count="1">
    <mergeCell ref="B11:E1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Figure 1</vt:lpstr>
      <vt:lpstr>Figure 2</vt:lpstr>
      <vt:lpstr>Table 1</vt:lpstr>
      <vt:lpstr>Figure 3</vt:lpstr>
      <vt:lpstr>Table 2</vt:lpstr>
      <vt:lpstr>Figure 4</vt:lpstr>
      <vt:lpstr>Figure 5</vt:lpstr>
      <vt:lpstr>Table 3</vt:lpstr>
      <vt:lpstr>Figure 6</vt:lpstr>
      <vt:lpstr>Figure 7</vt:lpstr>
      <vt:lpstr>Figure 8</vt:lpstr>
      <vt:lpstr>Figure 10</vt:lpstr>
      <vt:lpstr>Table 4</vt:lpstr>
      <vt:lpstr>Table 5</vt:lpstr>
      <vt:lpstr>Table 6</vt:lpstr>
      <vt:lpstr>Table 7</vt:lpstr>
      <vt:lpstr>Figure 11</vt:lpstr>
      <vt:lpstr>Figure 12</vt:lpstr>
      <vt:lpstr>Figure 13</vt:lpstr>
      <vt:lpstr>Table 8</vt:lpstr>
      <vt:lpstr>Figure 14</vt:lpstr>
      <vt:lpstr>Table 9</vt:lpstr>
      <vt:lpstr>Table 10</vt:lpstr>
      <vt:lpstr>Figure 15</vt:lpstr>
      <vt:lpstr>Table 11</vt:lpstr>
      <vt:lpstr>Table 12</vt:lpstr>
      <vt:lpstr>Table 13</vt:lpstr>
      <vt:lpstr>Table 14</vt:lpstr>
      <vt:lpstr>Table 15</vt:lpstr>
      <vt:lpstr>Figure 16</vt:lpstr>
      <vt:lpstr>Table 16 </vt:lpstr>
      <vt:lpstr>Table 17</vt:lpstr>
      <vt:lpstr>Table 18</vt:lpstr>
      <vt:lpstr>Table 19</vt:lpstr>
      <vt:lpstr>Figure 17</vt:lpstr>
      <vt:lpstr>Figure 18</vt:lpstr>
      <vt:lpstr>Table 20</vt:lpstr>
      <vt:lpstr>Figure 19</vt:lpstr>
      <vt:lpstr>Table 21</vt:lpstr>
      <vt:lpstr>Table 22</vt:lpstr>
      <vt:lpstr>Table 23</vt:lpstr>
      <vt:lpstr>Table 24</vt:lpstr>
      <vt:lpstr>Table 25</vt:lpstr>
      <vt:lpstr>Table 26</vt:lpstr>
      <vt:lpstr>Figure 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Chung, Susan</dc:creator>
  <cp:lastModifiedBy>Chung, Susan</cp:lastModifiedBy>
  <dcterms:created xsi:type="dcterms:W3CDTF">2024-02-19T19:15:32Z</dcterms:created>
  <dcterms:modified xsi:type="dcterms:W3CDTF">2025-03-24T21:01:09Z</dcterms:modified>
</cp:coreProperties>
</file>